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Smooth Rock Hospital\"/>
    </mc:Choice>
  </mc:AlternateContent>
  <bookViews>
    <workbookView xWindow="-8955" yWindow="1530" windowWidth="23805" windowHeight="9240" activeTab="4"/>
  </bookViews>
  <sheets>
    <sheet name="APR14-MAR15" sheetId="1" r:id="rId1"/>
    <sheet name="APR15-MAR16" sheetId="2" r:id="rId2"/>
    <sheet name="APR16-MAR17" sheetId="3" r:id="rId3"/>
    <sheet name="APR17-MAR18" sheetId="4" r:id="rId4"/>
    <sheet name="APR18-MAR19" sheetId="5" r:id="rId5"/>
  </sheets>
  <calcPr calcId="152511"/>
</workbook>
</file>

<file path=xl/calcChain.xml><?xml version="1.0" encoding="utf-8"?>
<calcChain xmlns="http://schemas.openxmlformats.org/spreadsheetml/2006/main">
  <c r="L57" i="5" l="1"/>
  <c r="L50" i="5"/>
  <c r="L49" i="5"/>
  <c r="L48" i="5"/>
  <c r="L51" i="5" s="1"/>
  <c r="L44" i="5"/>
  <c r="L43" i="5"/>
  <c r="L45" i="5" s="1"/>
  <c r="L40" i="5"/>
  <c r="L39" i="5"/>
  <c r="L32" i="5"/>
  <c r="L33" i="5"/>
  <c r="L27" i="5"/>
  <c r="L26" i="5"/>
  <c r="L25" i="5"/>
  <c r="L24" i="5"/>
  <c r="L23" i="5"/>
  <c r="L22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20" i="5" s="1"/>
  <c r="L5" i="5"/>
  <c r="L28" i="5" l="1"/>
  <c r="L59" i="5" s="1"/>
  <c r="L33" i="4" l="1"/>
  <c r="L8" i="4" l="1"/>
  <c r="L7" i="4"/>
  <c r="L6" i="4"/>
  <c r="L5" i="4"/>
  <c r="L39" i="4" l="1"/>
  <c r="L40" i="4" s="1"/>
  <c r="L31" i="4"/>
  <c r="L57" i="4"/>
  <c r="L50" i="4"/>
  <c r="L49" i="4"/>
  <c r="L48" i="4"/>
  <c r="L44" i="4"/>
  <c r="L43" i="4"/>
  <c r="L45" i="4" s="1"/>
  <c r="L32" i="4"/>
  <c r="L27" i="4"/>
  <c r="L26" i="4"/>
  <c r="L25" i="4"/>
  <c r="L24" i="4"/>
  <c r="L23" i="4"/>
  <c r="L22" i="4"/>
  <c r="L19" i="4"/>
  <c r="L18" i="4"/>
  <c r="L17" i="4"/>
  <c r="L16" i="4"/>
  <c r="L15" i="4"/>
  <c r="L14" i="4"/>
  <c r="L13" i="4"/>
  <c r="L12" i="4"/>
  <c r="L11" i="4"/>
  <c r="L10" i="4"/>
  <c r="L9" i="4"/>
  <c r="L51" i="4" l="1"/>
  <c r="L28" i="4"/>
  <c r="L20" i="4"/>
  <c r="L59" i="4" s="1"/>
  <c r="L66" i="3"/>
  <c r="L32" i="3" l="1"/>
  <c r="L31" i="3" l="1"/>
  <c r="L23" i="3" l="1"/>
  <c r="L24" i="3" l="1"/>
  <c r="L58" i="2" l="1"/>
  <c r="L64" i="3" l="1"/>
  <c r="L57" i="3"/>
  <c r="L56" i="3"/>
  <c r="L55" i="3"/>
  <c r="L51" i="3"/>
  <c r="L52" i="3" s="1"/>
  <c r="L50" i="3"/>
  <c r="L48" i="3"/>
  <c r="L47" i="3"/>
  <c r="L38" i="3"/>
  <c r="L39" i="3" s="1"/>
  <c r="L30" i="3"/>
  <c r="L29" i="3"/>
  <c r="L28" i="3"/>
  <c r="L27" i="3"/>
  <c r="L26" i="3"/>
  <c r="L25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21" i="3" l="1"/>
  <c r="L34" i="3"/>
  <c r="L58" i="3"/>
  <c r="L50" i="2"/>
  <c r="L49" i="2"/>
  <c r="L27" i="2" l="1"/>
  <c r="L19" i="2" l="1"/>
  <c r="L18" i="2"/>
  <c r="L10" i="2" l="1"/>
  <c r="L24" i="2"/>
  <c r="L57" i="2" l="1"/>
  <c r="L48" i="2"/>
  <c r="L51" i="2" s="1"/>
  <c r="L44" i="2"/>
  <c r="L45" i="2" s="1"/>
  <c r="L43" i="2"/>
  <c r="L41" i="2"/>
  <c r="L40" i="2"/>
  <c r="L32" i="2"/>
  <c r="L33" i="2" s="1"/>
  <c r="L26" i="2"/>
  <c r="L25" i="2"/>
  <c r="L23" i="2"/>
  <c r="L22" i="2"/>
  <c r="L28" i="2" s="1"/>
  <c r="L17" i="2"/>
  <c r="L16" i="2"/>
  <c r="L15" i="2"/>
  <c r="L14" i="2"/>
  <c r="L13" i="2"/>
  <c r="L12" i="2"/>
  <c r="L11" i="2"/>
  <c r="L9" i="2"/>
  <c r="L8" i="2"/>
  <c r="L7" i="2"/>
  <c r="L6" i="2"/>
  <c r="L20" i="2" l="1"/>
  <c r="L73" i="1"/>
  <c r="L55" i="1"/>
  <c r="L54" i="1"/>
  <c r="L33" i="1"/>
  <c r="L32" i="1"/>
  <c r="L24" i="1"/>
  <c r="L58" i="1"/>
  <c r="L57" i="1"/>
  <c r="L13" i="1" l="1"/>
  <c r="L14" i="1"/>
  <c r="L15" i="1"/>
  <c r="L23" i="1"/>
  <c r="L72" i="1" l="1"/>
  <c r="L74" i="1" s="1"/>
  <c r="L29" i="1"/>
  <c r="L30" i="1" s="1"/>
  <c r="L17" i="1"/>
  <c r="L16" i="1"/>
  <c r="L12" i="1"/>
  <c r="L9" i="1"/>
  <c r="L11" i="1"/>
  <c r="L10" i="1"/>
  <c r="L8" i="1"/>
  <c r="L7" i="1"/>
  <c r="L21" i="1" l="1"/>
  <c r="L22" i="1"/>
  <c r="L6" i="1"/>
  <c r="L18" i="1" s="1"/>
  <c r="L63" i="1"/>
  <c r="L64" i="1" s="1"/>
  <c r="L20" i="1"/>
  <c r="L25" i="1" l="1"/>
  <c r="L59" i="1"/>
  <c r="L51" i="1"/>
</calcChain>
</file>

<file path=xl/sharedStrings.xml><?xml version="1.0" encoding="utf-8"?>
<sst xmlns="http://schemas.openxmlformats.org/spreadsheetml/2006/main" count="424" uniqueCount="208">
  <si>
    <t>Executive Members Expenses</t>
  </si>
  <si>
    <t>Name</t>
  </si>
  <si>
    <t>Date</t>
  </si>
  <si>
    <t>Meals</t>
  </si>
  <si>
    <t>Accomodations</t>
  </si>
  <si>
    <t>Flight</t>
  </si>
  <si>
    <t>Mileage Cost</t>
  </si>
  <si>
    <t>Purpase of Trip</t>
  </si>
  <si>
    <t>Other</t>
  </si>
  <si>
    <t>Total</t>
  </si>
  <si>
    <t>Senior Management</t>
  </si>
  <si>
    <t>Fabien Hebert</t>
  </si>
  <si>
    <t>Chantal Tessier</t>
  </si>
  <si>
    <t>Title</t>
  </si>
  <si>
    <t>Chief Executive Officer</t>
  </si>
  <si>
    <t>Chief Nursing Officer</t>
  </si>
  <si>
    <t>Wayne McGee</t>
  </si>
  <si>
    <t>Description of Other</t>
  </si>
  <si>
    <t>Location</t>
  </si>
  <si>
    <t>Transporation including Parking</t>
  </si>
  <si>
    <t>Diana Brunet</t>
  </si>
  <si>
    <t>Board Member</t>
  </si>
  <si>
    <t>Bruno Goyette</t>
  </si>
  <si>
    <t>Joanne Landry</t>
  </si>
  <si>
    <t>Helene Poirier</t>
  </si>
  <si>
    <t>M.D. Rene Genest</t>
  </si>
  <si>
    <t>M.D. Daniel Lebel</t>
  </si>
  <si>
    <t>Chief of Staff</t>
  </si>
  <si>
    <t>Debbie Kovich</t>
  </si>
  <si>
    <t>DI Manager</t>
  </si>
  <si>
    <t>Melonie Loubert</t>
  </si>
  <si>
    <t>Health Records Manager
Administrative Assistant</t>
  </si>
  <si>
    <t>Alayne Couture</t>
  </si>
  <si>
    <t>Treausrer</t>
  </si>
  <si>
    <t xml:space="preserve">Board Vice-Chair </t>
  </si>
  <si>
    <t>President of the Medical Staff</t>
  </si>
  <si>
    <t>Jean-Claude Nole</t>
  </si>
  <si>
    <t xml:space="preserve"> Staff Reporting Directly to CEO</t>
  </si>
  <si>
    <t>Eliane Labonte Bernier</t>
  </si>
  <si>
    <t>ER Manager/Employee Health</t>
  </si>
  <si>
    <t>Michelle Demeules</t>
  </si>
  <si>
    <t>Michel Pelletier</t>
  </si>
  <si>
    <t>Maintenance Manager</t>
  </si>
  <si>
    <t>April 2014 - March 2015</t>
  </si>
  <si>
    <t>Risk Management</t>
  </si>
  <si>
    <t>Kristal Prevost</t>
  </si>
  <si>
    <t>Infection Control</t>
  </si>
  <si>
    <t>Services</t>
  </si>
  <si>
    <t>16/09/14</t>
  </si>
  <si>
    <t>Timmins</t>
  </si>
  <si>
    <t>ACLS</t>
  </si>
  <si>
    <t>Kapuskasing</t>
  </si>
  <si>
    <t>Northern Telemedicine Forum</t>
  </si>
  <si>
    <t>North Bay</t>
  </si>
  <si>
    <t>19/09/14</t>
  </si>
  <si>
    <t>Region 1 CNO Meeting</t>
  </si>
  <si>
    <t>19/01/15</t>
  </si>
  <si>
    <t xml:space="preserve">NE CCAC </t>
  </si>
  <si>
    <t>21/04/14</t>
  </si>
  <si>
    <t>Arbitration - COPE</t>
  </si>
  <si>
    <t>22/04/14</t>
  </si>
  <si>
    <t>Tri-Hosp Meeting</t>
  </si>
  <si>
    <t>Kapuskasking</t>
  </si>
  <si>
    <t xml:space="preserve">FLS Conference Small Northern Rurual </t>
  </si>
  <si>
    <t>Toronto</t>
  </si>
  <si>
    <t>Incidental-10.50 p/d</t>
  </si>
  <si>
    <t>19/06/14</t>
  </si>
  <si>
    <t>OSLER Meeting Dr. Vesina</t>
  </si>
  <si>
    <t>Lab Regional Meeting</t>
  </si>
  <si>
    <t>23/09/14</t>
  </si>
  <si>
    <t>LIHN-HIP Presentation</t>
  </si>
  <si>
    <t>Consultation with Lawyers</t>
  </si>
  <si>
    <t>Ottawa</t>
  </si>
  <si>
    <t>19/11/14</t>
  </si>
  <si>
    <t>NEON CEO Meeting</t>
  </si>
  <si>
    <t>Sudbury</t>
  </si>
  <si>
    <t>13/01/15</t>
  </si>
  <si>
    <t>27/01/15</t>
  </si>
  <si>
    <t>Arbitration Hearing (Jo-Anne Blake)</t>
  </si>
  <si>
    <t>CPI Recertification Insturctor</t>
  </si>
  <si>
    <t>Health &amp; Safety/Accessibility</t>
  </si>
  <si>
    <t>Health Records/Paramedical &amp; Support</t>
  </si>
  <si>
    <t>Board Members</t>
  </si>
  <si>
    <t>Board Chair</t>
  </si>
  <si>
    <t xml:space="preserve">HIP Presentation-RLISS </t>
  </si>
  <si>
    <t>22/02/15</t>
  </si>
  <si>
    <t>MOHLTC Lifelab Proposal</t>
  </si>
  <si>
    <t>NE LHIN Pharmacy Peer Group</t>
  </si>
  <si>
    <t>17/03/15</t>
  </si>
  <si>
    <t>Region 1 CEO Meeting</t>
  </si>
  <si>
    <t>Network 13 Meeting</t>
  </si>
  <si>
    <t>April 2015 - March 2015</t>
  </si>
  <si>
    <t>May 28'15</t>
  </si>
  <si>
    <t>OHA Region 1 (NE) Quality and Patient Safety Leadership Meeting</t>
  </si>
  <si>
    <t>April 18'15</t>
  </si>
  <si>
    <t>CEO/Board chair meeting</t>
  </si>
  <si>
    <t>June 2'15</t>
  </si>
  <si>
    <t>Benefits meeting-Cowan</t>
  </si>
  <si>
    <t>June 10'15</t>
  </si>
  <si>
    <t>Comite Consultatif Francophone Meeting</t>
  </si>
  <si>
    <t>July 8'15</t>
  </si>
  <si>
    <t>OHA ONA Central Bargaining</t>
  </si>
  <si>
    <t>July 30'15</t>
  </si>
  <si>
    <t>Lab Executive Meeting</t>
  </si>
  <si>
    <t>Oct 20'15</t>
  </si>
  <si>
    <t>NELHIN Future Meeting</t>
  </si>
  <si>
    <t>Oct 22'15</t>
  </si>
  <si>
    <t>Montfort Hospital Recruitment</t>
  </si>
  <si>
    <t>Nov 4'15</t>
  </si>
  <si>
    <t xml:space="preserve">OHA </t>
  </si>
  <si>
    <t>Nov 16'15</t>
  </si>
  <si>
    <t>Sept 20'15</t>
  </si>
  <si>
    <t>LEAN Yellow Belt</t>
  </si>
  <si>
    <t>Sept'15</t>
  </si>
  <si>
    <t>CEO/Sept 9 and Sept 23rd Lab meeting</t>
  </si>
  <si>
    <t>Dec 9'15</t>
  </si>
  <si>
    <t>Health Link</t>
  </si>
  <si>
    <t>Jan 20'16</t>
  </si>
  <si>
    <t>Lab Cluster</t>
  </si>
  <si>
    <t>Jan 22'16</t>
  </si>
  <si>
    <t>Jan 26'16</t>
  </si>
  <si>
    <t>Feb 8'16</t>
  </si>
  <si>
    <t>Resources Humaine</t>
  </si>
  <si>
    <t>Mar 20'16</t>
  </si>
  <si>
    <t>Laurentian University Nursing Games 2016</t>
  </si>
  <si>
    <t>sudbury</t>
  </si>
  <si>
    <t>Jan 21'16</t>
  </si>
  <si>
    <t>Feb 15'16</t>
  </si>
  <si>
    <t>Medical Device Reprocessing</t>
  </si>
  <si>
    <t>April 2016 - March 2017</t>
  </si>
  <si>
    <t>Apr26'16</t>
  </si>
  <si>
    <t>CEO meeting and DI meeting</t>
  </si>
  <si>
    <t>May10-11'16</t>
  </si>
  <si>
    <t>Lab meeting and NEON meeting</t>
  </si>
  <si>
    <t>Timmins/Sudbury</t>
  </si>
  <si>
    <t>Incidental</t>
  </si>
  <si>
    <t>May18-20'16</t>
  </si>
  <si>
    <t>OHA 2016 Health System</t>
  </si>
  <si>
    <t>June1-2'16</t>
  </si>
  <si>
    <t>Telemedicine Forum</t>
  </si>
  <si>
    <t>June7-9'16</t>
  </si>
  <si>
    <t>NELHIN Spring Housing Forum</t>
  </si>
  <si>
    <t>June15-16'16</t>
  </si>
  <si>
    <t xml:space="preserve">LHIN CEO meeting </t>
  </si>
  <si>
    <t>June 27'16</t>
  </si>
  <si>
    <t>Tri-hosp meeting</t>
  </si>
  <si>
    <t>Aug 3'16</t>
  </si>
  <si>
    <t>Stakeholder Non-Urgent Transfer</t>
  </si>
  <si>
    <t>July 22'16</t>
  </si>
  <si>
    <t>NELHIN Plenary Session</t>
  </si>
  <si>
    <t>April 15'16</t>
  </si>
  <si>
    <t>HQO and LHIN</t>
  </si>
  <si>
    <t>Sept 27'16</t>
  </si>
  <si>
    <t>Parking</t>
  </si>
  <si>
    <t>Oct 03'16</t>
  </si>
  <si>
    <t>Meeting with Hearst CEO</t>
  </si>
  <si>
    <t>Hearst</t>
  </si>
  <si>
    <t>Sept 30'16</t>
  </si>
  <si>
    <t>Regional Human Resouces Meeting</t>
  </si>
  <si>
    <t>Kapukasing</t>
  </si>
  <si>
    <t>Services/Human Resources</t>
  </si>
  <si>
    <t>Oct 18'16</t>
  </si>
  <si>
    <t xml:space="preserve">Recruitment </t>
  </si>
  <si>
    <t>Nov 9'16</t>
  </si>
  <si>
    <t>OHA</t>
  </si>
  <si>
    <t>Dec 13'16</t>
  </si>
  <si>
    <t>Lab/CEO meeting</t>
  </si>
  <si>
    <t>Jan 10-27'17</t>
  </si>
  <si>
    <t>Jan 10'17 Health Link/Jan27'17 AAH meeting</t>
  </si>
  <si>
    <t>Feb 10'17</t>
  </si>
  <si>
    <t>Contract Negociation Notre-Dame Hospital</t>
  </si>
  <si>
    <t>April 2017 - March 2018</t>
  </si>
  <si>
    <t>May 24'17</t>
  </si>
  <si>
    <t>CEO Region 1 Meeting</t>
  </si>
  <si>
    <t>July18,19'17OHA ONA Plenary</t>
  </si>
  <si>
    <t>Aug4'17</t>
  </si>
  <si>
    <t>Arbitraton Hearing</t>
  </si>
  <si>
    <t>Sept 28'17</t>
  </si>
  <si>
    <t>Region 1 Meeting</t>
  </si>
  <si>
    <t>Vice Chair</t>
  </si>
  <si>
    <t>Nov5-8'17</t>
  </si>
  <si>
    <t>OHA Convention</t>
  </si>
  <si>
    <t>Nov 15'17</t>
  </si>
  <si>
    <t>Lab Cluster Meeting w- CEO meeting-Regional  DI Meeting</t>
  </si>
  <si>
    <t>Nov 5-9'17</t>
  </si>
  <si>
    <t>Nov 17'17</t>
  </si>
  <si>
    <t>Pharmacy Tour</t>
  </si>
  <si>
    <t>Nipigon</t>
  </si>
  <si>
    <t>Joanne Laundry</t>
  </si>
  <si>
    <t>OHA Conference</t>
  </si>
  <si>
    <t>Jan 24'18</t>
  </si>
  <si>
    <t>CEO /DI meeting</t>
  </si>
  <si>
    <t>Jan 26'18</t>
  </si>
  <si>
    <t>AAH meeting</t>
  </si>
  <si>
    <t>Jan 28'18</t>
  </si>
  <si>
    <t>lab Regional Manager Interview</t>
  </si>
  <si>
    <t>April 2018 - March 2019</t>
  </si>
  <si>
    <t>Mar 20'17</t>
  </si>
  <si>
    <t>May 11'18</t>
  </si>
  <si>
    <t>HSN-strategic plan consultation</t>
  </si>
  <si>
    <t>May 15'18</t>
  </si>
  <si>
    <t>CEO meetings</t>
  </si>
  <si>
    <t>Aug 08'19</t>
  </si>
  <si>
    <t>CNO/LHIN Offical re-Aging At Home program (CSCK)</t>
  </si>
  <si>
    <t>Sept 28'18</t>
  </si>
  <si>
    <t>Montfort Hospital</t>
  </si>
  <si>
    <t>Aug 08'18</t>
  </si>
  <si>
    <t>CNO Interviews Kapuskasing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</si>
</sst>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164" fontId="3" fillId="0" borderId="0" xfId="1" applyFont="1" applyFill="1"/>
    <xf numFmtId="0" fontId="2" fillId="0" borderId="1" xfId="0" applyFont="1" applyFill="1" applyBorder="1" applyAlignment="1">
      <alignment horizontal="center" wrapText="1"/>
    </xf>
    <xf numFmtId="164" fontId="2" fillId="0" borderId="1" xfId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2" fillId="0" borderId="0" xfId="0" applyFont="1" applyFill="1"/>
    <xf numFmtId="164" fontId="0" fillId="0" borderId="2" xfId="1" applyFont="1" applyFill="1" applyBorder="1"/>
    <xf numFmtId="164" fontId="2" fillId="0" borderId="0" xfId="1" applyFont="1" applyFill="1"/>
    <xf numFmtId="164" fontId="0" fillId="0" borderId="0" xfId="1" applyFont="1" applyFill="1" applyBorder="1"/>
    <xf numFmtId="16" fontId="0" fillId="0" borderId="0" xfId="0" applyNumberFormat="1" applyFill="1"/>
    <xf numFmtId="164" fontId="5" fillId="0" borderId="0" xfId="1" applyFont="1" applyFill="1"/>
    <xf numFmtId="0" fontId="0" fillId="0" borderId="0" xfId="0" applyFill="1" applyBorder="1"/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164" fontId="6" fillId="0" borderId="0" xfId="1" applyFont="1" applyFill="1"/>
    <xf numFmtId="164" fontId="6" fillId="0" borderId="2" xfId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/>
    <xf numFmtId="164" fontId="5" fillId="0" borderId="2" xfId="1" applyFont="1" applyFill="1" applyBorder="1"/>
    <xf numFmtId="164" fontId="6" fillId="0" borderId="0" xfId="1" applyFont="1" applyFill="1" applyBorder="1"/>
    <xf numFmtId="164" fontId="5" fillId="0" borderId="3" xfId="1" applyFont="1" applyFill="1" applyBorder="1"/>
    <xf numFmtId="164" fontId="5" fillId="0" borderId="0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workbookViewId="0">
      <pane ySplit="3" topLeftCell="A4" activePane="bottomLeft" state="frozen"/>
      <selection pane="bottomLeft"/>
    </sheetView>
  </sheetViews>
  <sheetFormatPr defaultColWidth="9.140625" defaultRowHeight="15" x14ac:dyDescent="0.25"/>
  <cols>
    <col min="1" max="1" width="28.7109375" style="2" customWidth="1"/>
    <col min="2" max="2" width="35.140625" style="2" bestFit="1" customWidth="1"/>
    <col min="3" max="3" width="10.7109375" style="2" bestFit="1" customWidth="1"/>
    <col min="4" max="4" width="63.28515625" style="2" bestFit="1" customWidth="1"/>
    <col min="5" max="5" width="16.7109375" style="2" bestFit="1" customWidth="1"/>
    <col min="6" max="6" width="9.5703125" style="1" bestFit="1" customWidth="1"/>
    <col min="7" max="7" width="16.140625" style="1" bestFit="1" customWidth="1"/>
    <col min="8" max="8" width="16.28515625" style="1" bestFit="1" customWidth="1"/>
    <col min="9" max="9" width="8.7109375" style="1" bestFit="1" customWidth="1"/>
    <col min="10" max="12" width="9.5703125" style="1" bestFit="1" customWidth="1"/>
    <col min="13" max="13" width="19.140625" style="2" bestFit="1" customWidth="1"/>
    <col min="14" max="16384" width="9.140625" style="2"/>
  </cols>
  <sheetData>
    <row r="1" spans="1:13" s="4" customFormat="1" ht="15.75" x14ac:dyDescent="0.25">
      <c r="A1" s="4" t="s">
        <v>0</v>
      </c>
      <c r="D1" s="20" t="s">
        <v>43</v>
      </c>
      <c r="F1" s="5"/>
      <c r="G1" s="5"/>
      <c r="H1" s="5"/>
      <c r="I1" s="5"/>
      <c r="J1" s="5"/>
      <c r="K1" s="5"/>
      <c r="L1" s="5"/>
    </row>
    <row r="3" spans="1:13" s="8" customFormat="1" ht="30" x14ac:dyDescent="0.25">
      <c r="A3" s="6" t="s">
        <v>1</v>
      </c>
      <c r="B3" s="6" t="s">
        <v>13</v>
      </c>
      <c r="C3" s="6" t="s">
        <v>2</v>
      </c>
      <c r="D3" s="6" t="s">
        <v>7</v>
      </c>
      <c r="E3" s="6" t="s">
        <v>18</v>
      </c>
      <c r="F3" s="7" t="s">
        <v>3</v>
      </c>
      <c r="G3" s="7" t="s">
        <v>4</v>
      </c>
      <c r="H3" s="7" t="s">
        <v>19</v>
      </c>
      <c r="I3" s="7" t="s">
        <v>6</v>
      </c>
      <c r="J3" s="7" t="s">
        <v>5</v>
      </c>
      <c r="K3" s="7" t="s">
        <v>8</v>
      </c>
      <c r="L3" s="7" t="s">
        <v>9</v>
      </c>
      <c r="M3" s="6" t="s">
        <v>17</v>
      </c>
    </row>
    <row r="4" spans="1:13" x14ac:dyDescent="0.25">
      <c r="A4" s="9" t="s">
        <v>10</v>
      </c>
      <c r="B4" s="9"/>
    </row>
    <row r="5" spans="1:13" x14ac:dyDescent="0.25">
      <c r="A5" s="2" t="s">
        <v>11</v>
      </c>
      <c r="B5" s="2" t="s">
        <v>14</v>
      </c>
    </row>
    <row r="6" spans="1:13" x14ac:dyDescent="0.25">
      <c r="C6" s="16" t="s">
        <v>58</v>
      </c>
      <c r="D6" s="2" t="s">
        <v>59</v>
      </c>
      <c r="E6" s="2" t="s">
        <v>49</v>
      </c>
      <c r="G6" s="1">
        <v>330.41</v>
      </c>
      <c r="I6" s="1">
        <v>115.44</v>
      </c>
      <c r="L6" s="1">
        <f t="shared" ref="L6:L17" si="0">SUM(F6:K6)</f>
        <v>445.85</v>
      </c>
    </row>
    <row r="7" spans="1:13" x14ac:dyDescent="0.25">
      <c r="C7" s="16" t="s">
        <v>60</v>
      </c>
      <c r="D7" s="2" t="s">
        <v>61</v>
      </c>
      <c r="E7" s="2" t="s">
        <v>62</v>
      </c>
      <c r="I7" s="1">
        <v>62.4</v>
      </c>
      <c r="L7" s="1">
        <f t="shared" si="0"/>
        <v>62.4</v>
      </c>
    </row>
    <row r="8" spans="1:13" x14ac:dyDescent="0.25">
      <c r="C8" s="16">
        <v>41887</v>
      </c>
      <c r="D8" s="15" t="s">
        <v>63</v>
      </c>
      <c r="E8" s="15" t="s">
        <v>64</v>
      </c>
      <c r="F8" s="1">
        <v>136.59</v>
      </c>
      <c r="G8" s="1">
        <v>622.91999999999996</v>
      </c>
      <c r="H8" s="1">
        <v>160</v>
      </c>
      <c r="I8" s="1">
        <v>111</v>
      </c>
      <c r="J8" s="1">
        <v>283.91000000000003</v>
      </c>
      <c r="K8" s="1">
        <v>42</v>
      </c>
      <c r="L8" s="1">
        <f t="shared" si="0"/>
        <v>1356.42</v>
      </c>
      <c r="M8" s="2" t="s">
        <v>65</v>
      </c>
    </row>
    <row r="9" spans="1:13" x14ac:dyDescent="0.25">
      <c r="C9" s="16" t="s">
        <v>66</v>
      </c>
      <c r="D9" s="15" t="s">
        <v>67</v>
      </c>
      <c r="E9" s="15" t="s">
        <v>49</v>
      </c>
      <c r="G9" s="1">
        <v>236.17</v>
      </c>
      <c r="I9" s="1">
        <v>115.44</v>
      </c>
      <c r="L9" s="1">
        <f t="shared" si="0"/>
        <v>351.61</v>
      </c>
    </row>
    <row r="10" spans="1:13" x14ac:dyDescent="0.25">
      <c r="C10" s="16" t="s">
        <v>48</v>
      </c>
      <c r="D10" s="15" t="s">
        <v>68</v>
      </c>
      <c r="E10" s="15" t="s">
        <v>49</v>
      </c>
      <c r="I10" s="1">
        <v>115.44</v>
      </c>
      <c r="L10" s="1">
        <f t="shared" si="0"/>
        <v>115.44</v>
      </c>
    </row>
    <row r="11" spans="1:13" x14ac:dyDescent="0.25">
      <c r="C11" s="16" t="s">
        <v>69</v>
      </c>
      <c r="D11" s="15" t="s">
        <v>70</v>
      </c>
      <c r="E11" s="15" t="s">
        <v>49</v>
      </c>
      <c r="F11" s="1">
        <v>29.1</v>
      </c>
      <c r="I11" s="1">
        <v>115.44</v>
      </c>
      <c r="L11" s="1">
        <f t="shared" si="0"/>
        <v>144.54</v>
      </c>
    </row>
    <row r="12" spans="1:13" x14ac:dyDescent="0.25">
      <c r="C12" s="16">
        <v>41892</v>
      </c>
      <c r="D12" s="15" t="s">
        <v>71</v>
      </c>
      <c r="E12" s="15" t="s">
        <v>72</v>
      </c>
      <c r="F12" s="1">
        <v>27.94</v>
      </c>
      <c r="H12" s="1">
        <v>10.3</v>
      </c>
      <c r="K12" s="1">
        <v>10.5</v>
      </c>
      <c r="L12" s="1">
        <f t="shared" si="0"/>
        <v>48.74</v>
      </c>
      <c r="M12" s="2" t="s">
        <v>65</v>
      </c>
    </row>
    <row r="13" spans="1:13" x14ac:dyDescent="0.25">
      <c r="C13" s="16" t="s">
        <v>73</v>
      </c>
      <c r="D13" s="15" t="s">
        <v>74</v>
      </c>
      <c r="E13" s="15" t="s">
        <v>75</v>
      </c>
      <c r="F13" s="1">
        <v>233.29</v>
      </c>
      <c r="G13" s="1">
        <v>282.88</v>
      </c>
      <c r="I13" s="1">
        <v>624</v>
      </c>
      <c r="L13" s="1">
        <f>SUM(F13:K13)</f>
        <v>1140.17</v>
      </c>
    </row>
    <row r="14" spans="1:13" x14ac:dyDescent="0.25">
      <c r="C14" s="16" t="s">
        <v>76</v>
      </c>
      <c r="D14" s="15" t="s">
        <v>90</v>
      </c>
      <c r="E14" s="15" t="s">
        <v>49</v>
      </c>
      <c r="F14" s="1">
        <v>36.67</v>
      </c>
      <c r="G14" s="1">
        <v>305.10000000000002</v>
      </c>
      <c r="I14" s="1">
        <v>115.44</v>
      </c>
      <c r="L14" s="12">
        <f t="shared" ref="L14" si="1">SUM(F14:K14)</f>
        <v>457.21000000000004</v>
      </c>
    </row>
    <row r="15" spans="1:13" x14ac:dyDescent="0.25">
      <c r="C15" s="16" t="s">
        <v>77</v>
      </c>
      <c r="D15" s="15" t="s">
        <v>78</v>
      </c>
      <c r="E15" s="15" t="s">
        <v>49</v>
      </c>
      <c r="F15" s="1">
        <v>75.180000000000007</v>
      </c>
      <c r="I15" s="1">
        <v>114.5</v>
      </c>
      <c r="L15" s="12">
        <f t="shared" ref="L15" si="2">SUM(F15:K15)</f>
        <v>189.68</v>
      </c>
    </row>
    <row r="16" spans="1:13" x14ac:dyDescent="0.25">
      <c r="C16" s="16" t="s">
        <v>85</v>
      </c>
      <c r="D16" s="15" t="s">
        <v>86</v>
      </c>
      <c r="E16" s="15" t="s">
        <v>64</v>
      </c>
      <c r="F16" s="1">
        <v>217.51</v>
      </c>
      <c r="H16" s="1">
        <v>30</v>
      </c>
      <c r="I16" s="1">
        <v>115.44</v>
      </c>
      <c r="J16" s="1">
        <v>361.19</v>
      </c>
      <c r="L16" s="12">
        <f t="shared" si="0"/>
        <v>724.14</v>
      </c>
    </row>
    <row r="17" spans="1:12" x14ac:dyDescent="0.25">
      <c r="C17" s="16" t="s">
        <v>88</v>
      </c>
      <c r="D17" s="15" t="s">
        <v>89</v>
      </c>
      <c r="E17" s="15" t="s">
        <v>49</v>
      </c>
      <c r="F17" s="1">
        <v>79.86</v>
      </c>
      <c r="G17" s="1">
        <v>151.53</v>
      </c>
      <c r="I17" s="1">
        <v>122.1</v>
      </c>
      <c r="L17" s="10">
        <f t="shared" si="0"/>
        <v>353.49</v>
      </c>
    </row>
    <row r="18" spans="1:12" x14ac:dyDescent="0.25">
      <c r="C18" s="16"/>
      <c r="L18" s="14">
        <f>SUM(L6:L17)</f>
        <v>5389.6900000000005</v>
      </c>
    </row>
    <row r="19" spans="1:12" x14ac:dyDescent="0.25">
      <c r="A19" s="2" t="s">
        <v>12</v>
      </c>
      <c r="B19" s="2" t="s">
        <v>15</v>
      </c>
      <c r="C19" s="16"/>
    </row>
    <row r="20" spans="1:12" x14ac:dyDescent="0.25">
      <c r="C20" s="16">
        <v>41795</v>
      </c>
      <c r="D20" s="2" t="s">
        <v>50</v>
      </c>
      <c r="E20" s="2" t="s">
        <v>51</v>
      </c>
      <c r="I20" s="1">
        <v>62.4</v>
      </c>
      <c r="L20" s="1">
        <f>SUM(F20:K20)</f>
        <v>62.4</v>
      </c>
    </row>
    <row r="21" spans="1:12" x14ac:dyDescent="0.25">
      <c r="C21" s="16">
        <v>41918</v>
      </c>
      <c r="D21" s="2" t="s">
        <v>52</v>
      </c>
      <c r="E21" s="2" t="s">
        <v>53</v>
      </c>
      <c r="F21" s="1">
        <v>37.840000000000003</v>
      </c>
      <c r="G21" s="1">
        <v>145.77000000000001</v>
      </c>
      <c r="H21" s="1">
        <v>34</v>
      </c>
      <c r="I21" s="1">
        <v>520</v>
      </c>
      <c r="L21" s="1">
        <f t="shared" ref="L21:L23" si="3">SUM(F21:K21)</f>
        <v>737.61</v>
      </c>
    </row>
    <row r="22" spans="1:12" x14ac:dyDescent="0.25">
      <c r="C22" s="16" t="s">
        <v>54</v>
      </c>
      <c r="D22" s="2" t="s">
        <v>55</v>
      </c>
      <c r="E22" s="2" t="s">
        <v>51</v>
      </c>
      <c r="I22" s="1">
        <v>78</v>
      </c>
      <c r="L22" s="12">
        <f t="shared" si="3"/>
        <v>78</v>
      </c>
    </row>
    <row r="23" spans="1:12" x14ac:dyDescent="0.25">
      <c r="C23" s="16" t="s">
        <v>56</v>
      </c>
      <c r="D23" s="2" t="s">
        <v>57</v>
      </c>
      <c r="E23" s="2" t="s">
        <v>51</v>
      </c>
      <c r="I23" s="1">
        <v>78</v>
      </c>
      <c r="L23" s="12">
        <f t="shared" si="3"/>
        <v>78</v>
      </c>
    </row>
    <row r="24" spans="1:12" x14ac:dyDescent="0.25">
      <c r="C24" s="16">
        <v>42066</v>
      </c>
      <c r="D24" s="2" t="s">
        <v>87</v>
      </c>
      <c r="E24" s="2" t="s">
        <v>75</v>
      </c>
      <c r="G24" s="1">
        <v>369.49</v>
      </c>
      <c r="I24" s="1">
        <v>416</v>
      </c>
      <c r="L24" s="10">
        <f>SUM(F24:K24)</f>
        <v>785.49</v>
      </c>
    </row>
    <row r="25" spans="1:12" x14ac:dyDescent="0.25">
      <c r="C25" s="17"/>
      <c r="L25" s="14">
        <f>SUM(L20:L24)</f>
        <v>1741.5</v>
      </c>
    </row>
    <row r="26" spans="1:12" x14ac:dyDescent="0.25">
      <c r="A26" s="9"/>
      <c r="B26" s="9"/>
      <c r="C26" s="17"/>
      <c r="L26" s="14"/>
    </row>
    <row r="27" spans="1:12" x14ac:dyDescent="0.25">
      <c r="A27" s="2" t="s">
        <v>30</v>
      </c>
      <c r="B27" s="2" t="s">
        <v>81</v>
      </c>
      <c r="C27" s="16"/>
    </row>
    <row r="28" spans="1:12" x14ac:dyDescent="0.25">
      <c r="B28" s="2" t="s">
        <v>47</v>
      </c>
      <c r="C28" s="16"/>
    </row>
    <row r="29" spans="1:12" x14ac:dyDescent="0.25">
      <c r="C29" s="16"/>
      <c r="L29" s="10">
        <f t="shared" ref="L29" si="4">SUM(F29:K29)</f>
        <v>0</v>
      </c>
    </row>
    <row r="30" spans="1:12" x14ac:dyDescent="0.25">
      <c r="C30" s="16"/>
      <c r="L30" s="1">
        <f>SUM(L29)</f>
        <v>0</v>
      </c>
    </row>
    <row r="31" spans="1:12" x14ac:dyDescent="0.25">
      <c r="A31" s="2" t="s">
        <v>41</v>
      </c>
      <c r="B31" s="2" t="s">
        <v>42</v>
      </c>
      <c r="C31" s="16"/>
      <c r="L31" s="12"/>
    </row>
    <row r="32" spans="1:12" x14ac:dyDescent="0.25">
      <c r="C32" s="16"/>
      <c r="L32" s="12">
        <f>SUM(F32:K32)</f>
        <v>0</v>
      </c>
    </row>
    <row r="33" spans="1:12" x14ac:dyDescent="0.25">
      <c r="C33" s="3"/>
      <c r="L33" s="22">
        <f>SUM(F33:K33)</f>
        <v>0</v>
      </c>
    </row>
    <row r="34" spans="1:12" hidden="1" x14ac:dyDescent="0.25">
      <c r="A34" s="2" t="s">
        <v>16</v>
      </c>
      <c r="B34" s="2" t="s">
        <v>34</v>
      </c>
      <c r="C34" s="3"/>
    </row>
    <row r="35" spans="1:12" hidden="1" x14ac:dyDescent="0.25">
      <c r="C35" s="3"/>
    </row>
    <row r="36" spans="1:12" hidden="1" x14ac:dyDescent="0.25">
      <c r="A36" s="2" t="s">
        <v>20</v>
      </c>
      <c r="B36" s="2" t="s">
        <v>21</v>
      </c>
    </row>
    <row r="37" spans="1:12" hidden="1" x14ac:dyDescent="0.25"/>
    <row r="38" spans="1:12" hidden="1" x14ac:dyDescent="0.25">
      <c r="A38" s="2" t="s">
        <v>32</v>
      </c>
      <c r="B38" s="2" t="s">
        <v>33</v>
      </c>
    </row>
    <row r="39" spans="1:12" hidden="1" x14ac:dyDescent="0.25"/>
    <row r="40" spans="1:12" hidden="1" x14ac:dyDescent="0.25">
      <c r="A40" s="2" t="s">
        <v>22</v>
      </c>
      <c r="B40" s="2" t="s">
        <v>21</v>
      </c>
    </row>
    <row r="41" spans="1:12" hidden="1" x14ac:dyDescent="0.25"/>
    <row r="42" spans="1:12" hidden="1" x14ac:dyDescent="0.25">
      <c r="A42" s="2" t="s">
        <v>23</v>
      </c>
      <c r="B42" s="2" t="s">
        <v>21</v>
      </c>
    </row>
    <row r="43" spans="1:12" hidden="1" x14ac:dyDescent="0.25"/>
    <row r="44" spans="1:12" hidden="1" x14ac:dyDescent="0.25">
      <c r="A44" s="2" t="s">
        <v>24</v>
      </c>
      <c r="B44" s="2" t="s">
        <v>21</v>
      </c>
    </row>
    <row r="45" spans="1:12" hidden="1" x14ac:dyDescent="0.25"/>
    <row r="46" spans="1:12" hidden="1" x14ac:dyDescent="0.25">
      <c r="A46" s="2" t="s">
        <v>36</v>
      </c>
      <c r="B46" s="2" t="s">
        <v>21</v>
      </c>
    </row>
    <row r="47" spans="1:12" hidden="1" x14ac:dyDescent="0.25"/>
    <row r="48" spans="1:12" hidden="1" x14ac:dyDescent="0.25">
      <c r="A48" s="2" t="s">
        <v>25</v>
      </c>
      <c r="B48" s="2" t="s">
        <v>35</v>
      </c>
    </row>
    <row r="49" spans="1:12" hidden="1" x14ac:dyDescent="0.25"/>
    <row r="50" spans="1:12" hidden="1" x14ac:dyDescent="0.25">
      <c r="A50" s="2" t="s">
        <v>26</v>
      </c>
      <c r="B50" s="2" t="s">
        <v>27</v>
      </c>
    </row>
    <row r="51" spans="1:12" x14ac:dyDescent="0.25">
      <c r="A51" s="21" t="s">
        <v>82</v>
      </c>
      <c r="L51" s="1">
        <f>SUM(L32:L33)</f>
        <v>0</v>
      </c>
    </row>
    <row r="53" spans="1:12" x14ac:dyDescent="0.25">
      <c r="A53" s="2" t="s">
        <v>16</v>
      </c>
      <c r="B53" s="2" t="s">
        <v>83</v>
      </c>
    </row>
    <row r="54" spans="1:12" x14ac:dyDescent="0.25">
      <c r="C54" s="2" t="s">
        <v>69</v>
      </c>
      <c r="D54" s="2" t="s">
        <v>84</v>
      </c>
      <c r="E54" s="2" t="s">
        <v>49</v>
      </c>
      <c r="I54" s="1">
        <v>115.4</v>
      </c>
      <c r="L54" s="10">
        <f>SUM(F54:K54)</f>
        <v>115.4</v>
      </c>
    </row>
    <row r="55" spans="1:12" x14ac:dyDescent="0.25">
      <c r="A55" s="9"/>
      <c r="L55" s="14">
        <f>SUM(F54:K55)</f>
        <v>115.4</v>
      </c>
    </row>
    <row r="56" spans="1:12" x14ac:dyDescent="0.25">
      <c r="A56" s="9" t="s">
        <v>37</v>
      </c>
    </row>
    <row r="57" spans="1:12" x14ac:dyDescent="0.25">
      <c r="A57" s="2" t="s">
        <v>45</v>
      </c>
      <c r="B57" s="8" t="s">
        <v>46</v>
      </c>
      <c r="L57" s="12">
        <f>SUM(F57:K57)</f>
        <v>0</v>
      </c>
    </row>
    <row r="58" spans="1:12" x14ac:dyDescent="0.25">
      <c r="L58" s="10">
        <f>SUM(F58:K58)</f>
        <v>0</v>
      </c>
    </row>
    <row r="59" spans="1:12" x14ac:dyDescent="0.25">
      <c r="C59" s="17"/>
      <c r="L59" s="11">
        <f>SUM(L58:L58)</f>
        <v>0</v>
      </c>
    </row>
    <row r="60" spans="1:12" hidden="1" x14ac:dyDescent="0.25">
      <c r="A60" s="2" t="s">
        <v>28</v>
      </c>
      <c r="B60" s="2" t="s">
        <v>29</v>
      </c>
      <c r="C60" s="17"/>
    </row>
    <row r="61" spans="1:12" x14ac:dyDescent="0.25">
      <c r="C61" s="17"/>
    </row>
    <row r="62" spans="1:12" x14ac:dyDescent="0.25">
      <c r="A62" s="2" t="s">
        <v>38</v>
      </c>
      <c r="B62" s="8" t="s">
        <v>39</v>
      </c>
      <c r="C62" s="17"/>
    </row>
    <row r="63" spans="1:12" x14ac:dyDescent="0.25">
      <c r="C63" s="16" t="s">
        <v>69</v>
      </c>
      <c r="D63" s="2" t="s">
        <v>79</v>
      </c>
      <c r="E63" s="2" t="s">
        <v>49</v>
      </c>
      <c r="F63" s="1">
        <v>103.5</v>
      </c>
      <c r="I63" s="1">
        <v>321.36</v>
      </c>
      <c r="L63" s="19">
        <f>SUM(F63:K63)</f>
        <v>424.86</v>
      </c>
    </row>
    <row r="64" spans="1:12" x14ac:dyDescent="0.25">
      <c r="C64" s="16"/>
      <c r="L64" s="14">
        <f>SUM(L63)</f>
        <v>424.86</v>
      </c>
    </row>
    <row r="65" spans="1:12" x14ac:dyDescent="0.25">
      <c r="C65" s="16"/>
    </row>
    <row r="66" spans="1:12" x14ac:dyDescent="0.25">
      <c r="A66" s="2" t="s">
        <v>40</v>
      </c>
      <c r="B66" s="2" t="s">
        <v>80</v>
      </c>
      <c r="C66" s="16"/>
      <c r="L66" s="12"/>
    </row>
    <row r="67" spans="1:12" hidden="1" x14ac:dyDescent="0.25">
      <c r="C67" s="3"/>
      <c r="L67" s="11"/>
    </row>
    <row r="68" spans="1:12" hidden="1" x14ac:dyDescent="0.25">
      <c r="C68" s="13"/>
    </row>
    <row r="69" spans="1:12" ht="30" hidden="1" x14ac:dyDescent="0.25">
      <c r="A69" s="2" t="s">
        <v>30</v>
      </c>
      <c r="B69" s="8" t="s">
        <v>31</v>
      </c>
    </row>
    <row r="70" spans="1:12" hidden="1" x14ac:dyDescent="0.25"/>
    <row r="71" spans="1:12" hidden="1" x14ac:dyDescent="0.25"/>
    <row r="72" spans="1:12" x14ac:dyDescent="0.25">
      <c r="B72" s="2" t="s">
        <v>44</v>
      </c>
      <c r="L72" s="18">
        <f>SUM(I72:K72)</f>
        <v>0</v>
      </c>
    </row>
    <row r="73" spans="1:12" x14ac:dyDescent="0.25">
      <c r="L73" s="19">
        <f>SUM(I73:K73)</f>
        <v>0</v>
      </c>
    </row>
    <row r="74" spans="1:12" x14ac:dyDescent="0.25">
      <c r="L74" s="23">
        <f>SUM(L72:L73)</f>
        <v>0</v>
      </c>
    </row>
    <row r="75" spans="1:12" x14ac:dyDescent="0.25">
      <c r="L75" s="12"/>
    </row>
  </sheetData>
  <sheetProtection algorithmName="SHA-512" hashValue="woni5VQce0mXSWfFWxMi9csqE6XAIkUSo95qzkUTUxDoDyNqNmpjKr+1A+Qn1rmNa2OaKAENOErs5e01m5yE5Q==" saltValue="SvlTPpwPEV8vN4ZOBlkvJg==" spinCount="100000" sheet="1" objects="1" scenarios="1" sort="0" autoFilter="0"/>
  <phoneticPr fontId="4" type="noConversion"/>
  <pageMargins left="0.37" right="0.41" top="0.56000000000000005" bottom="0.75" header="0.3" footer="0.3"/>
  <pageSetup paperSize="5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ColWidth="9.140625" defaultRowHeight="15" x14ac:dyDescent="0.25"/>
  <cols>
    <col min="1" max="1" width="28.7109375" style="2" customWidth="1"/>
    <col min="2" max="2" width="35.140625" style="2" bestFit="1" customWidth="1"/>
    <col min="3" max="3" width="10.7109375" style="2" bestFit="1" customWidth="1"/>
    <col min="4" max="4" width="63.28515625" style="2" bestFit="1" customWidth="1"/>
    <col min="5" max="5" width="16.7109375" style="2" bestFit="1" customWidth="1"/>
    <col min="6" max="6" width="9.5703125" style="1" bestFit="1" customWidth="1"/>
    <col min="7" max="7" width="16.140625" style="1" bestFit="1" customWidth="1"/>
    <col min="8" max="8" width="16.28515625" style="1" bestFit="1" customWidth="1"/>
    <col min="9" max="9" width="8.7109375" style="1" bestFit="1" customWidth="1"/>
    <col min="10" max="11" width="9.5703125" style="1" bestFit="1" customWidth="1"/>
    <col min="12" max="12" width="10.28515625" style="1" customWidth="1"/>
    <col min="13" max="13" width="19.140625" style="2" bestFit="1" customWidth="1"/>
    <col min="14" max="16384" width="9.140625" style="2"/>
  </cols>
  <sheetData>
    <row r="1" spans="1:13" s="4" customFormat="1" ht="15.75" x14ac:dyDescent="0.25">
      <c r="A1" s="4" t="s">
        <v>0</v>
      </c>
      <c r="D1" s="20" t="s">
        <v>91</v>
      </c>
      <c r="F1" s="5"/>
      <c r="G1" s="5"/>
      <c r="H1" s="5"/>
      <c r="I1" s="5"/>
      <c r="J1" s="5"/>
      <c r="K1" s="5"/>
      <c r="L1" s="5"/>
    </row>
    <row r="3" spans="1:13" s="8" customFormat="1" ht="30" x14ac:dyDescent="0.25">
      <c r="A3" s="6" t="s">
        <v>1</v>
      </c>
      <c r="B3" s="6" t="s">
        <v>13</v>
      </c>
      <c r="C3" s="6" t="s">
        <v>2</v>
      </c>
      <c r="D3" s="6" t="s">
        <v>7</v>
      </c>
      <c r="E3" s="6" t="s">
        <v>18</v>
      </c>
      <c r="F3" s="7" t="s">
        <v>3</v>
      </c>
      <c r="G3" s="7" t="s">
        <v>4</v>
      </c>
      <c r="H3" s="7" t="s">
        <v>19</v>
      </c>
      <c r="I3" s="7" t="s">
        <v>6</v>
      </c>
      <c r="J3" s="7" t="s">
        <v>5</v>
      </c>
      <c r="K3" s="7" t="s">
        <v>8</v>
      </c>
      <c r="L3" s="7" t="s">
        <v>9</v>
      </c>
      <c r="M3" s="6" t="s">
        <v>17</v>
      </c>
    </row>
    <row r="4" spans="1:13" x14ac:dyDescent="0.25">
      <c r="A4" s="9" t="s">
        <v>10</v>
      </c>
      <c r="B4" s="9"/>
    </row>
    <row r="5" spans="1:13" x14ac:dyDescent="0.25">
      <c r="A5" s="2" t="s">
        <v>11</v>
      </c>
      <c r="B5" s="2" t="s">
        <v>14</v>
      </c>
    </row>
    <row r="6" spans="1:13" x14ac:dyDescent="0.25">
      <c r="C6" s="16" t="s">
        <v>94</v>
      </c>
      <c r="D6" s="2" t="s">
        <v>95</v>
      </c>
      <c r="E6" s="2" t="s">
        <v>49</v>
      </c>
      <c r="F6" s="1">
        <v>89.65</v>
      </c>
      <c r="G6" s="1">
        <v>366.12</v>
      </c>
      <c r="I6" s="1">
        <v>114.4</v>
      </c>
      <c r="L6" s="1">
        <f t="shared" ref="L6:L19" si="0">SUM(F6:K6)</f>
        <v>570.16999999999996</v>
      </c>
    </row>
    <row r="7" spans="1:13" x14ac:dyDescent="0.25">
      <c r="C7" s="16" t="s">
        <v>96</v>
      </c>
      <c r="D7" s="2" t="s">
        <v>97</v>
      </c>
      <c r="E7" s="2" t="s">
        <v>49</v>
      </c>
      <c r="F7" s="1">
        <v>63.26</v>
      </c>
      <c r="I7" s="1">
        <v>122.1</v>
      </c>
      <c r="L7" s="1">
        <f t="shared" si="0"/>
        <v>185.35999999999999</v>
      </c>
    </row>
    <row r="8" spans="1:13" x14ac:dyDescent="0.25">
      <c r="C8" s="16" t="s">
        <v>100</v>
      </c>
      <c r="D8" s="15" t="s">
        <v>101</v>
      </c>
      <c r="E8" s="15" t="s">
        <v>49</v>
      </c>
      <c r="I8" s="1">
        <v>291.2</v>
      </c>
      <c r="L8" s="1">
        <f t="shared" si="0"/>
        <v>291.2</v>
      </c>
    </row>
    <row r="9" spans="1:13" x14ac:dyDescent="0.25">
      <c r="C9" s="16" t="s">
        <v>102</v>
      </c>
      <c r="D9" s="15" t="s">
        <v>103</v>
      </c>
      <c r="E9" s="15" t="s">
        <v>49</v>
      </c>
      <c r="F9" s="1">
        <v>25.43</v>
      </c>
      <c r="G9" s="1">
        <v>167.81</v>
      </c>
      <c r="I9" s="1">
        <v>115.44</v>
      </c>
      <c r="L9" s="1">
        <f t="shared" si="0"/>
        <v>308.68</v>
      </c>
    </row>
    <row r="10" spans="1:13" x14ac:dyDescent="0.25">
      <c r="C10" s="16" t="s">
        <v>113</v>
      </c>
      <c r="D10" s="15" t="s">
        <v>114</v>
      </c>
      <c r="E10" s="15" t="s">
        <v>49</v>
      </c>
      <c r="I10" s="1">
        <v>401.44</v>
      </c>
      <c r="L10" s="1">
        <f t="shared" si="0"/>
        <v>401.44</v>
      </c>
    </row>
    <row r="11" spans="1:13" x14ac:dyDescent="0.25">
      <c r="C11" s="16" t="s">
        <v>106</v>
      </c>
      <c r="D11" s="15" t="s">
        <v>107</v>
      </c>
      <c r="E11" s="15" t="s">
        <v>72</v>
      </c>
      <c r="F11" s="1">
        <v>74.47</v>
      </c>
      <c r="G11" s="1">
        <v>207.64</v>
      </c>
      <c r="H11" s="1">
        <v>99.78</v>
      </c>
      <c r="I11" s="1">
        <v>37</v>
      </c>
      <c r="J11" s="1">
        <v>731.39</v>
      </c>
      <c r="L11" s="1">
        <f t="shared" si="0"/>
        <v>1150.28</v>
      </c>
    </row>
    <row r="12" spans="1:13" x14ac:dyDescent="0.25">
      <c r="C12" s="16" t="s">
        <v>108</v>
      </c>
      <c r="D12" s="15" t="s">
        <v>109</v>
      </c>
      <c r="E12" s="15" t="s">
        <v>64</v>
      </c>
      <c r="F12" s="1">
        <v>212.52</v>
      </c>
      <c r="G12" s="1">
        <v>1111.33</v>
      </c>
      <c r="H12" s="1">
        <v>152.5</v>
      </c>
      <c r="I12" s="1">
        <v>296.39999999999998</v>
      </c>
      <c r="J12" s="1">
        <v>429.68</v>
      </c>
      <c r="L12" s="1">
        <f t="shared" si="0"/>
        <v>2202.4299999999998</v>
      </c>
    </row>
    <row r="13" spans="1:13" x14ac:dyDescent="0.25">
      <c r="C13" s="16" t="s">
        <v>110</v>
      </c>
      <c r="D13" s="15"/>
      <c r="E13" s="15" t="s">
        <v>51</v>
      </c>
      <c r="I13" s="1">
        <v>64.48</v>
      </c>
      <c r="L13" s="1">
        <f>SUM(F13:K13)</f>
        <v>64.48</v>
      </c>
    </row>
    <row r="14" spans="1:13" x14ac:dyDescent="0.25">
      <c r="C14" s="16" t="s">
        <v>115</v>
      </c>
      <c r="D14" s="15" t="s">
        <v>116</v>
      </c>
      <c r="E14" s="15" t="s">
        <v>51</v>
      </c>
      <c r="I14" s="1">
        <v>62.4</v>
      </c>
      <c r="L14" s="12">
        <f t="shared" ref="L14:L15" si="1">SUM(F14:K14)</f>
        <v>62.4</v>
      </c>
    </row>
    <row r="15" spans="1:13" x14ac:dyDescent="0.25">
      <c r="C15" s="16" t="s">
        <v>117</v>
      </c>
      <c r="D15" s="15" t="s">
        <v>118</v>
      </c>
      <c r="E15" s="15" t="s">
        <v>49</v>
      </c>
      <c r="I15" s="1">
        <v>115.44</v>
      </c>
      <c r="L15" s="12">
        <f t="shared" si="1"/>
        <v>115.44</v>
      </c>
    </row>
    <row r="16" spans="1:13" x14ac:dyDescent="0.25">
      <c r="C16" s="16" t="s">
        <v>119</v>
      </c>
      <c r="D16" s="15" t="s">
        <v>116</v>
      </c>
      <c r="E16" s="15" t="s">
        <v>51</v>
      </c>
      <c r="I16" s="1">
        <v>62.4</v>
      </c>
      <c r="L16" s="12">
        <f t="shared" si="0"/>
        <v>62.4</v>
      </c>
    </row>
    <row r="17" spans="1:12" x14ac:dyDescent="0.25">
      <c r="C17" s="16" t="s">
        <v>120</v>
      </c>
      <c r="D17" s="15" t="s">
        <v>116</v>
      </c>
      <c r="E17" s="15" t="s">
        <v>51</v>
      </c>
      <c r="I17" s="1">
        <v>62.4</v>
      </c>
      <c r="L17" s="12">
        <f t="shared" si="0"/>
        <v>62.4</v>
      </c>
    </row>
    <row r="18" spans="1:12" x14ac:dyDescent="0.25">
      <c r="C18" s="16" t="s">
        <v>121</v>
      </c>
      <c r="D18" s="15" t="s">
        <v>122</v>
      </c>
      <c r="E18" s="15" t="s">
        <v>64</v>
      </c>
      <c r="F18" s="1">
        <v>67.75</v>
      </c>
      <c r="H18" s="1">
        <v>70</v>
      </c>
      <c r="I18" s="1">
        <v>286</v>
      </c>
      <c r="L18" s="12">
        <f t="shared" si="0"/>
        <v>423.75</v>
      </c>
    </row>
    <row r="19" spans="1:12" x14ac:dyDescent="0.25">
      <c r="C19" s="16"/>
      <c r="D19" s="15"/>
      <c r="E19" s="15"/>
      <c r="L19" s="10">
        <f t="shared" si="0"/>
        <v>0</v>
      </c>
    </row>
    <row r="20" spans="1:12" x14ac:dyDescent="0.25">
      <c r="C20" s="16"/>
      <c r="L20" s="14">
        <f>SUM(L6:L19)</f>
        <v>5900.4299999999976</v>
      </c>
    </row>
    <row r="21" spans="1:12" x14ac:dyDescent="0.25">
      <c r="A21" s="2" t="s">
        <v>12</v>
      </c>
      <c r="B21" s="2" t="s">
        <v>15</v>
      </c>
      <c r="C21" s="16"/>
    </row>
    <row r="22" spans="1:12" x14ac:dyDescent="0.25">
      <c r="C22" s="16" t="s">
        <v>92</v>
      </c>
      <c r="D22" s="2" t="s">
        <v>93</v>
      </c>
      <c r="E22" s="2" t="s">
        <v>75</v>
      </c>
      <c r="F22" s="1">
        <v>15.5</v>
      </c>
      <c r="G22" s="1">
        <v>168.37</v>
      </c>
      <c r="H22" s="1">
        <v>10</v>
      </c>
      <c r="I22" s="1">
        <v>416</v>
      </c>
      <c r="L22" s="1">
        <f>SUM(F22:K22)</f>
        <v>609.87</v>
      </c>
    </row>
    <row r="23" spans="1:12" x14ac:dyDescent="0.25">
      <c r="C23" s="16" t="s">
        <v>98</v>
      </c>
      <c r="D23" s="2" t="s">
        <v>99</v>
      </c>
      <c r="E23" s="2" t="s">
        <v>75</v>
      </c>
      <c r="G23" s="1">
        <v>179.66</v>
      </c>
      <c r="L23" s="1">
        <f t="shared" ref="L23:L27" si="2">SUM(F23:K23)</f>
        <v>179.66</v>
      </c>
    </row>
    <row r="24" spans="1:12" x14ac:dyDescent="0.25">
      <c r="C24" s="16" t="s">
        <v>111</v>
      </c>
      <c r="D24" s="2" t="s">
        <v>112</v>
      </c>
      <c r="E24" s="2" t="s">
        <v>64</v>
      </c>
      <c r="F24" s="1">
        <v>197.63</v>
      </c>
      <c r="I24" s="1">
        <v>104</v>
      </c>
      <c r="L24" s="1">
        <f t="shared" si="2"/>
        <v>301.63</v>
      </c>
    </row>
    <row r="25" spans="1:12" x14ac:dyDescent="0.25">
      <c r="C25" s="16" t="s">
        <v>104</v>
      </c>
      <c r="D25" s="2" t="s">
        <v>105</v>
      </c>
      <c r="E25" s="2" t="s">
        <v>75</v>
      </c>
      <c r="G25" s="1">
        <v>368.36</v>
      </c>
      <c r="I25" s="1">
        <v>208</v>
      </c>
      <c r="L25" s="12">
        <f t="shared" si="2"/>
        <v>576.36</v>
      </c>
    </row>
    <row r="26" spans="1:12" x14ac:dyDescent="0.25">
      <c r="C26" s="16" t="s">
        <v>106</v>
      </c>
      <c r="D26" s="2" t="s">
        <v>107</v>
      </c>
      <c r="E26" s="2" t="s">
        <v>72</v>
      </c>
      <c r="F26" s="1">
        <v>90.26</v>
      </c>
      <c r="G26" s="1">
        <v>361.92</v>
      </c>
      <c r="H26" s="1">
        <v>74.78</v>
      </c>
      <c r="I26" s="1">
        <v>104</v>
      </c>
      <c r="J26" s="1">
        <v>494.09</v>
      </c>
      <c r="L26" s="12">
        <f t="shared" si="2"/>
        <v>1125.05</v>
      </c>
    </row>
    <row r="27" spans="1:12" x14ac:dyDescent="0.25">
      <c r="C27" s="16" t="s">
        <v>123</v>
      </c>
      <c r="D27" s="2" t="s">
        <v>124</v>
      </c>
      <c r="E27" s="2" t="s">
        <v>125</v>
      </c>
      <c r="G27" s="1">
        <v>179.67</v>
      </c>
      <c r="I27" s="1">
        <v>416</v>
      </c>
      <c r="L27" s="12">
        <f t="shared" si="2"/>
        <v>595.66999999999996</v>
      </c>
    </row>
    <row r="28" spans="1:12" x14ac:dyDescent="0.25">
      <c r="C28" s="17"/>
      <c r="L28" s="24">
        <f>SUM(L22:L27)</f>
        <v>3388.24</v>
      </c>
    </row>
    <row r="29" spans="1:12" x14ac:dyDescent="0.25">
      <c r="A29" s="9"/>
      <c r="B29" s="9"/>
      <c r="C29" s="17"/>
      <c r="L29" s="14"/>
    </row>
    <row r="30" spans="1:12" x14ac:dyDescent="0.25">
      <c r="A30" s="2" t="s">
        <v>30</v>
      </c>
      <c r="B30" s="2" t="s">
        <v>81</v>
      </c>
      <c r="C30" s="16"/>
    </row>
    <row r="31" spans="1:12" x14ac:dyDescent="0.25">
      <c r="B31" s="2" t="s">
        <v>47</v>
      </c>
      <c r="C31" s="16"/>
    </row>
    <row r="32" spans="1:12" x14ac:dyDescent="0.25">
      <c r="C32" s="16"/>
      <c r="L32" s="10">
        <f t="shared" ref="L32" si="3">SUM(F32:K32)</f>
        <v>0</v>
      </c>
    </row>
    <row r="33" spans="1:12" x14ac:dyDescent="0.25">
      <c r="C33" s="16"/>
      <c r="L33" s="1">
        <f>SUM(L32)</f>
        <v>0</v>
      </c>
    </row>
    <row r="34" spans="1:12" x14ac:dyDescent="0.25">
      <c r="A34" s="2" t="s">
        <v>41</v>
      </c>
      <c r="B34" s="2" t="s">
        <v>42</v>
      </c>
      <c r="C34" s="16"/>
      <c r="L34" s="12"/>
    </row>
    <row r="37" spans="1:12" x14ac:dyDescent="0.25">
      <c r="A37" s="21" t="s">
        <v>82</v>
      </c>
    </row>
    <row r="39" spans="1:12" x14ac:dyDescent="0.25">
      <c r="B39" s="2" t="s">
        <v>83</v>
      </c>
    </row>
    <row r="40" spans="1:12" x14ac:dyDescent="0.25">
      <c r="L40" s="10">
        <f>SUM(F40:K40)</f>
        <v>0</v>
      </c>
    </row>
    <row r="41" spans="1:12" x14ac:dyDescent="0.25">
      <c r="A41" s="9"/>
      <c r="L41" s="14">
        <f>SUM(F40:K41)</f>
        <v>0</v>
      </c>
    </row>
    <row r="42" spans="1:12" x14ac:dyDescent="0.25">
      <c r="A42" s="9" t="s">
        <v>37</v>
      </c>
    </row>
    <row r="43" spans="1:12" x14ac:dyDescent="0.25">
      <c r="A43" s="2" t="s">
        <v>45</v>
      </c>
      <c r="B43" s="8" t="s">
        <v>46</v>
      </c>
      <c r="L43" s="12">
        <f>SUM(F43:K43)</f>
        <v>0</v>
      </c>
    </row>
    <row r="44" spans="1:12" x14ac:dyDescent="0.25">
      <c r="L44" s="10">
        <f>SUM(F44:K44)</f>
        <v>0</v>
      </c>
    </row>
    <row r="45" spans="1:12" x14ac:dyDescent="0.25">
      <c r="C45" s="17"/>
      <c r="L45" s="11">
        <f>SUM(L44:L44)</f>
        <v>0</v>
      </c>
    </row>
    <row r="46" spans="1:12" x14ac:dyDescent="0.25">
      <c r="C46" s="17"/>
    </row>
    <row r="47" spans="1:12" x14ac:dyDescent="0.25">
      <c r="A47" s="2" t="s">
        <v>38</v>
      </c>
      <c r="B47" s="8" t="s">
        <v>39</v>
      </c>
      <c r="C47" s="17"/>
    </row>
    <row r="48" spans="1:12" x14ac:dyDescent="0.25">
      <c r="C48" s="16" t="s">
        <v>111</v>
      </c>
      <c r="D48" s="2" t="s">
        <v>112</v>
      </c>
      <c r="E48" s="2" t="s">
        <v>64</v>
      </c>
      <c r="F48" s="1">
        <v>120</v>
      </c>
      <c r="L48" s="23">
        <f>SUM(F48:K48)</f>
        <v>120</v>
      </c>
    </row>
    <row r="49" spans="1:12" x14ac:dyDescent="0.25">
      <c r="C49" s="16" t="s">
        <v>126</v>
      </c>
      <c r="D49" s="2" t="s">
        <v>50</v>
      </c>
      <c r="E49" s="2" t="s">
        <v>51</v>
      </c>
      <c r="F49" s="1">
        <v>20</v>
      </c>
      <c r="I49" s="1">
        <v>67.290000000000006</v>
      </c>
      <c r="K49" s="1">
        <v>186.48</v>
      </c>
      <c r="L49" s="23">
        <f>SUM(F49:K49)</f>
        <v>273.77</v>
      </c>
    </row>
    <row r="50" spans="1:12" x14ac:dyDescent="0.25">
      <c r="C50" s="16" t="s">
        <v>127</v>
      </c>
      <c r="D50" s="2" t="s">
        <v>128</v>
      </c>
      <c r="E50" s="2" t="s">
        <v>72</v>
      </c>
      <c r="F50" s="1">
        <v>346.04</v>
      </c>
      <c r="H50" s="1">
        <v>52</v>
      </c>
      <c r="I50" s="1">
        <v>903.76</v>
      </c>
      <c r="L50" s="19">
        <f>SUM(F50:K50)</f>
        <v>1301.8</v>
      </c>
    </row>
    <row r="51" spans="1:12" x14ac:dyDescent="0.25">
      <c r="C51" s="16"/>
      <c r="L51" s="14">
        <f>SUM(L48:L50)</f>
        <v>1695.57</v>
      </c>
    </row>
    <row r="52" spans="1:12" x14ac:dyDescent="0.25">
      <c r="C52" s="16"/>
    </row>
    <row r="53" spans="1:12" x14ac:dyDescent="0.25">
      <c r="A53" s="2" t="s">
        <v>40</v>
      </c>
      <c r="B53" s="2" t="s">
        <v>80</v>
      </c>
      <c r="C53" s="16"/>
      <c r="L53" s="12"/>
    </row>
    <row r="54" spans="1:12" x14ac:dyDescent="0.25">
      <c r="B54" s="2" t="s">
        <v>44</v>
      </c>
      <c r="C54" s="3"/>
      <c r="L54" s="11"/>
    </row>
    <row r="55" spans="1:12" x14ac:dyDescent="0.25">
      <c r="C55" s="13"/>
    </row>
    <row r="56" spans="1:12" x14ac:dyDescent="0.25">
      <c r="E56" s="1"/>
      <c r="K56" s="18"/>
      <c r="L56" s="2"/>
    </row>
    <row r="57" spans="1:12" x14ac:dyDescent="0.25">
      <c r="L57" s="19">
        <f>SUM(I57:K57)</f>
        <v>0</v>
      </c>
    </row>
    <row r="58" spans="1:12" x14ac:dyDescent="0.25">
      <c r="L58" s="25">
        <f>5900.43+3388.24+1695.57</f>
        <v>10984.24</v>
      </c>
    </row>
    <row r="59" spans="1:12" x14ac:dyDescent="0.25">
      <c r="L59" s="12"/>
    </row>
  </sheetData>
  <sheetProtection algorithmName="SHA-512" hashValue="rejBKoTP77lZ9UcHUECFMEizBkraP3xPesgdyqWx7DruNlaGKS2fcxGZKJxGIs9jQbkMQWTlC0v3hvW3EMSjLA==" saltValue="RPUYiIX/qU/Wti231kpy3g==" spinCount="100000" sheet="1" objects="1" scenarios="1" sort="0" autoFilter="0"/>
  <phoneticPr fontId="4" type="noConversion"/>
  <pageMargins left="0.7" right="0.7" top="0.75" bottom="0.75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/>
  </sheetViews>
  <sheetFormatPr defaultColWidth="9.140625" defaultRowHeight="15" x14ac:dyDescent="0.25"/>
  <cols>
    <col min="1" max="1" width="28.7109375" style="2" customWidth="1"/>
    <col min="2" max="2" width="35.140625" style="2" customWidth="1"/>
    <col min="3" max="3" width="12.140625" style="2" customWidth="1"/>
    <col min="4" max="4" width="63.28515625" style="2" bestFit="1" customWidth="1"/>
    <col min="5" max="5" width="16.7109375" style="2" bestFit="1" customWidth="1"/>
    <col min="6" max="6" width="9.5703125" style="1" bestFit="1" customWidth="1"/>
    <col min="7" max="7" width="16.140625" style="1" bestFit="1" customWidth="1"/>
    <col min="8" max="8" width="16.28515625" style="1" bestFit="1" customWidth="1"/>
    <col min="9" max="9" width="8.7109375" style="1" bestFit="1" customWidth="1"/>
    <col min="10" max="11" width="9.5703125" style="1" bestFit="1" customWidth="1"/>
    <col min="12" max="12" width="10.28515625" style="1" customWidth="1"/>
    <col min="13" max="13" width="19.140625" style="2" bestFit="1" customWidth="1"/>
    <col min="14" max="16384" width="9.140625" style="2"/>
  </cols>
  <sheetData>
    <row r="1" spans="1:13" s="4" customFormat="1" ht="15.75" x14ac:dyDescent="0.25">
      <c r="A1" s="4" t="s">
        <v>0</v>
      </c>
      <c r="D1" s="20" t="s">
        <v>129</v>
      </c>
      <c r="F1" s="5"/>
      <c r="G1" s="5"/>
      <c r="H1" s="5"/>
      <c r="I1" s="5"/>
      <c r="J1" s="5"/>
      <c r="K1" s="5"/>
      <c r="L1" s="5"/>
    </row>
    <row r="3" spans="1:13" s="8" customFormat="1" ht="30" x14ac:dyDescent="0.25">
      <c r="A3" s="6" t="s">
        <v>1</v>
      </c>
      <c r="B3" s="6" t="s">
        <v>13</v>
      </c>
      <c r="C3" s="6" t="s">
        <v>2</v>
      </c>
      <c r="D3" s="6" t="s">
        <v>7</v>
      </c>
      <c r="E3" s="6" t="s">
        <v>18</v>
      </c>
      <c r="F3" s="7" t="s">
        <v>3</v>
      </c>
      <c r="G3" s="7" t="s">
        <v>4</v>
      </c>
      <c r="H3" s="7" t="s">
        <v>19</v>
      </c>
      <c r="I3" s="7" t="s">
        <v>6</v>
      </c>
      <c r="J3" s="7" t="s">
        <v>5</v>
      </c>
      <c r="K3" s="7" t="s">
        <v>8</v>
      </c>
      <c r="L3" s="7" t="s">
        <v>9</v>
      </c>
      <c r="M3" s="6" t="s">
        <v>17</v>
      </c>
    </row>
    <row r="4" spans="1:13" x14ac:dyDescent="0.25">
      <c r="A4" s="9" t="s">
        <v>10</v>
      </c>
      <c r="B4" s="9"/>
    </row>
    <row r="5" spans="1:13" x14ac:dyDescent="0.25">
      <c r="A5" s="2" t="s">
        <v>11</v>
      </c>
      <c r="B5" s="2" t="s">
        <v>14</v>
      </c>
    </row>
    <row r="6" spans="1:13" x14ac:dyDescent="0.25">
      <c r="C6" s="16" t="s">
        <v>130</v>
      </c>
      <c r="D6" s="2" t="s">
        <v>131</v>
      </c>
      <c r="E6" s="2" t="s">
        <v>49</v>
      </c>
      <c r="I6" s="1">
        <v>291.2</v>
      </c>
      <c r="K6" s="1">
        <v>10</v>
      </c>
      <c r="L6" s="1">
        <f t="shared" ref="L6:L20" si="0">SUM(F6:K6)</f>
        <v>301.2</v>
      </c>
      <c r="M6" s="2" t="s">
        <v>135</v>
      </c>
    </row>
    <row r="7" spans="1:13" x14ac:dyDescent="0.25">
      <c r="C7" s="16" t="s">
        <v>132</v>
      </c>
      <c r="D7" s="2" t="s">
        <v>133</v>
      </c>
      <c r="E7" s="2" t="s">
        <v>134</v>
      </c>
      <c r="F7" s="1">
        <v>10.34</v>
      </c>
      <c r="I7" s="1">
        <v>426.4</v>
      </c>
      <c r="K7" s="1">
        <v>20</v>
      </c>
      <c r="L7" s="1">
        <f t="shared" si="0"/>
        <v>456.73999999999995</v>
      </c>
      <c r="M7" s="2" t="s">
        <v>135</v>
      </c>
    </row>
    <row r="8" spans="1:13" x14ac:dyDescent="0.25">
      <c r="C8" s="16" t="s">
        <v>142</v>
      </c>
      <c r="D8" s="15" t="s">
        <v>143</v>
      </c>
      <c r="E8" s="15" t="s">
        <v>75</v>
      </c>
      <c r="F8" s="1">
        <v>10.69</v>
      </c>
      <c r="I8" s="1">
        <v>421.2</v>
      </c>
      <c r="L8" s="1">
        <f t="shared" si="0"/>
        <v>431.89</v>
      </c>
    </row>
    <row r="9" spans="1:13" x14ac:dyDescent="0.25">
      <c r="C9" s="16" t="s">
        <v>144</v>
      </c>
      <c r="D9" s="15" t="s">
        <v>145</v>
      </c>
      <c r="E9" s="15" t="s">
        <v>51</v>
      </c>
      <c r="I9" s="1">
        <v>62.4</v>
      </c>
      <c r="L9" s="1">
        <f t="shared" si="0"/>
        <v>62.4</v>
      </c>
    </row>
    <row r="10" spans="1:13" x14ac:dyDescent="0.25">
      <c r="C10" s="16" t="s">
        <v>163</v>
      </c>
      <c r="D10" s="15" t="s">
        <v>164</v>
      </c>
      <c r="E10" s="15" t="s">
        <v>64</v>
      </c>
      <c r="F10" s="1">
        <v>112.03</v>
      </c>
      <c r="G10" s="1">
        <v>105</v>
      </c>
      <c r="I10" s="1">
        <v>291.2</v>
      </c>
      <c r="K10" s="1">
        <v>94.5</v>
      </c>
      <c r="L10" s="1">
        <f t="shared" si="0"/>
        <v>602.73</v>
      </c>
      <c r="M10" s="2" t="s">
        <v>135</v>
      </c>
    </row>
    <row r="11" spans="1:13" x14ac:dyDescent="0.25">
      <c r="C11" s="16" t="s">
        <v>165</v>
      </c>
      <c r="D11" s="15" t="s">
        <v>166</v>
      </c>
      <c r="E11" s="15" t="s">
        <v>49</v>
      </c>
      <c r="I11" s="1">
        <v>115.44</v>
      </c>
      <c r="L11" s="1">
        <f t="shared" si="0"/>
        <v>115.44</v>
      </c>
    </row>
    <row r="12" spans="1:13" x14ac:dyDescent="0.25">
      <c r="C12" s="16" t="s">
        <v>167</v>
      </c>
      <c r="D12" s="15" t="s">
        <v>168</v>
      </c>
      <c r="E12" s="15" t="s">
        <v>51</v>
      </c>
      <c r="F12" s="1">
        <v>13.11</v>
      </c>
      <c r="I12" s="1">
        <v>124.8</v>
      </c>
      <c r="L12" s="1">
        <f t="shared" si="0"/>
        <v>137.91</v>
      </c>
    </row>
    <row r="13" spans="1:13" x14ac:dyDescent="0.25">
      <c r="C13" s="16" t="s">
        <v>169</v>
      </c>
      <c r="D13" s="15" t="s">
        <v>170</v>
      </c>
      <c r="E13" s="15" t="s">
        <v>156</v>
      </c>
      <c r="I13" s="1">
        <v>166.4</v>
      </c>
      <c r="L13" s="1">
        <f t="shared" si="0"/>
        <v>166.4</v>
      </c>
    </row>
    <row r="14" spans="1:13" x14ac:dyDescent="0.25">
      <c r="C14" s="16"/>
      <c r="D14" s="15"/>
      <c r="E14" s="15"/>
      <c r="L14" s="1">
        <f>SUM(F14:K14)</f>
        <v>0</v>
      </c>
    </row>
    <row r="15" spans="1:13" x14ac:dyDescent="0.25">
      <c r="C15" s="16"/>
      <c r="D15" s="15"/>
      <c r="E15" s="15"/>
      <c r="L15" s="12">
        <f t="shared" ref="L15:L16" si="1">SUM(F15:K15)</f>
        <v>0</v>
      </c>
    </row>
    <row r="16" spans="1:13" x14ac:dyDescent="0.25">
      <c r="C16" s="16"/>
      <c r="D16" s="15"/>
      <c r="E16" s="15"/>
      <c r="L16" s="12">
        <f t="shared" si="1"/>
        <v>0</v>
      </c>
    </row>
    <row r="17" spans="1:13" x14ac:dyDescent="0.25">
      <c r="C17" s="16"/>
      <c r="D17" s="15"/>
      <c r="E17" s="15"/>
      <c r="L17" s="12">
        <f t="shared" si="0"/>
        <v>0</v>
      </c>
    </row>
    <row r="18" spans="1:13" x14ac:dyDescent="0.25">
      <c r="C18" s="16"/>
      <c r="D18" s="15"/>
      <c r="E18" s="15"/>
      <c r="L18" s="12">
        <f t="shared" si="0"/>
        <v>0</v>
      </c>
    </row>
    <row r="19" spans="1:13" x14ac:dyDescent="0.25">
      <c r="C19" s="16"/>
      <c r="D19" s="15"/>
      <c r="E19" s="15"/>
      <c r="L19" s="12">
        <f t="shared" si="0"/>
        <v>0</v>
      </c>
    </row>
    <row r="20" spans="1:13" x14ac:dyDescent="0.25">
      <c r="C20" s="16"/>
      <c r="D20" s="15"/>
      <c r="E20" s="15"/>
      <c r="L20" s="10">
        <f t="shared" si="0"/>
        <v>0</v>
      </c>
    </row>
    <row r="21" spans="1:13" x14ac:dyDescent="0.25">
      <c r="C21" s="16"/>
      <c r="L21" s="14">
        <f>SUM(L6:L20)</f>
        <v>2274.71</v>
      </c>
    </row>
    <row r="22" spans="1:13" x14ac:dyDescent="0.25">
      <c r="C22" s="16"/>
      <c r="L22" s="14"/>
    </row>
    <row r="23" spans="1:13" x14ac:dyDescent="0.25">
      <c r="B23" s="21"/>
      <c r="C23" s="16" t="s">
        <v>150</v>
      </c>
      <c r="D23" s="2" t="s">
        <v>151</v>
      </c>
      <c r="E23" s="2" t="s">
        <v>49</v>
      </c>
      <c r="I23" s="1">
        <v>110</v>
      </c>
      <c r="L23" s="1">
        <f>SUM(F23:K23)</f>
        <v>110</v>
      </c>
    </row>
    <row r="24" spans="1:13" x14ac:dyDescent="0.25">
      <c r="A24" s="2" t="s">
        <v>12</v>
      </c>
      <c r="B24" s="2" t="s">
        <v>15</v>
      </c>
      <c r="C24" s="16" t="s">
        <v>136</v>
      </c>
      <c r="D24" s="2" t="s">
        <v>137</v>
      </c>
      <c r="E24" s="2" t="s">
        <v>75</v>
      </c>
      <c r="G24" s="1">
        <v>285.89</v>
      </c>
      <c r="I24" s="1">
        <v>416</v>
      </c>
      <c r="L24" s="1">
        <f>SUM(F24:K24)</f>
        <v>701.89</v>
      </c>
    </row>
    <row r="25" spans="1:13" x14ac:dyDescent="0.25">
      <c r="C25" s="16" t="s">
        <v>138</v>
      </c>
      <c r="D25" s="2" t="s">
        <v>139</v>
      </c>
      <c r="E25" s="2" t="s">
        <v>53</v>
      </c>
      <c r="F25" s="1">
        <v>47.89</v>
      </c>
      <c r="G25" s="1">
        <v>146.88999999999999</v>
      </c>
      <c r="I25" s="1">
        <v>478.4</v>
      </c>
      <c r="L25" s="1">
        <f>SUM(F25:K25)</f>
        <v>673.18</v>
      </c>
    </row>
    <row r="26" spans="1:13" x14ac:dyDescent="0.25">
      <c r="C26" s="16" t="s">
        <v>140</v>
      </c>
      <c r="D26" s="2" t="s">
        <v>141</v>
      </c>
      <c r="E26" s="2" t="s">
        <v>75</v>
      </c>
      <c r="F26" s="1">
        <v>36.299999999999997</v>
      </c>
      <c r="G26" s="1">
        <v>350.75</v>
      </c>
      <c r="I26" s="1">
        <v>416</v>
      </c>
      <c r="L26" s="1">
        <f t="shared" ref="L26:L31" si="2">SUM(F26:K26)</f>
        <v>803.05</v>
      </c>
    </row>
    <row r="27" spans="1:13" x14ac:dyDescent="0.25">
      <c r="C27" s="16" t="s">
        <v>148</v>
      </c>
      <c r="D27" s="2" t="s">
        <v>149</v>
      </c>
      <c r="E27" s="2" t="s">
        <v>49</v>
      </c>
      <c r="I27" s="1">
        <v>104</v>
      </c>
      <c r="K27" s="1">
        <v>6</v>
      </c>
      <c r="L27" s="1">
        <f t="shared" si="2"/>
        <v>110</v>
      </c>
      <c r="M27" s="2" t="s">
        <v>153</v>
      </c>
    </row>
    <row r="28" spans="1:13" x14ac:dyDescent="0.25">
      <c r="C28" s="16" t="s">
        <v>146</v>
      </c>
      <c r="D28" s="2" t="s">
        <v>147</v>
      </c>
      <c r="E28" s="2" t="s">
        <v>49</v>
      </c>
      <c r="F28" s="1">
        <v>17.510000000000002</v>
      </c>
      <c r="I28" s="1">
        <v>104</v>
      </c>
      <c r="L28" s="12">
        <f t="shared" si="2"/>
        <v>121.51</v>
      </c>
    </row>
    <row r="29" spans="1:13" x14ac:dyDescent="0.25">
      <c r="C29" s="16" t="s">
        <v>152</v>
      </c>
      <c r="D29" s="2" t="s">
        <v>55</v>
      </c>
      <c r="E29" s="2" t="s">
        <v>49</v>
      </c>
      <c r="I29" s="1">
        <v>104</v>
      </c>
      <c r="K29" s="1">
        <v>6</v>
      </c>
      <c r="L29" s="12">
        <f t="shared" si="2"/>
        <v>110</v>
      </c>
      <c r="M29" s="2" t="s">
        <v>153</v>
      </c>
    </row>
    <row r="30" spans="1:13" x14ac:dyDescent="0.25">
      <c r="C30" s="16" t="s">
        <v>154</v>
      </c>
      <c r="D30" s="2" t="s">
        <v>155</v>
      </c>
      <c r="E30" s="2" t="s">
        <v>156</v>
      </c>
      <c r="I30" s="1">
        <v>166.4</v>
      </c>
      <c r="L30" s="12">
        <f t="shared" si="2"/>
        <v>166.4</v>
      </c>
    </row>
    <row r="31" spans="1:13" x14ac:dyDescent="0.25">
      <c r="C31" s="17" t="s">
        <v>161</v>
      </c>
      <c r="D31" s="2" t="s">
        <v>162</v>
      </c>
      <c r="E31" s="2" t="s">
        <v>49</v>
      </c>
      <c r="I31" s="1">
        <v>119.4</v>
      </c>
      <c r="L31" s="12">
        <f t="shared" si="2"/>
        <v>119.4</v>
      </c>
    </row>
    <row r="32" spans="1:13" x14ac:dyDescent="0.25">
      <c r="C32" s="17" t="s">
        <v>163</v>
      </c>
      <c r="D32" s="2" t="s">
        <v>109</v>
      </c>
      <c r="E32" s="2" t="s">
        <v>64</v>
      </c>
      <c r="I32" s="1">
        <v>104</v>
      </c>
      <c r="J32" s="1">
        <v>275.44</v>
      </c>
      <c r="K32" s="1">
        <v>50</v>
      </c>
      <c r="L32" s="23">
        <f>SUM(F32:K32)</f>
        <v>429.44</v>
      </c>
    </row>
    <row r="33" spans="1:12" x14ac:dyDescent="0.25">
      <c r="A33" s="9"/>
      <c r="B33" s="9"/>
      <c r="C33" s="17"/>
      <c r="L33" s="14"/>
    </row>
    <row r="34" spans="1:12" x14ac:dyDescent="0.25">
      <c r="C34" s="16"/>
      <c r="L34" s="24">
        <f>SUM(L23:L33)</f>
        <v>3344.8700000000003</v>
      </c>
    </row>
    <row r="35" spans="1:12" x14ac:dyDescent="0.25">
      <c r="C35" s="16"/>
      <c r="L35" s="25"/>
    </row>
    <row r="36" spans="1:12" x14ac:dyDescent="0.25">
      <c r="B36" s="21"/>
      <c r="C36" s="16"/>
      <c r="L36" s="25"/>
    </row>
    <row r="37" spans="1:12" x14ac:dyDescent="0.25">
      <c r="A37" s="2" t="s">
        <v>30</v>
      </c>
      <c r="B37" s="2" t="s">
        <v>81</v>
      </c>
      <c r="C37" s="16"/>
    </row>
    <row r="38" spans="1:12" x14ac:dyDescent="0.25">
      <c r="B38" s="2" t="s">
        <v>160</v>
      </c>
      <c r="C38" s="16" t="s">
        <v>157</v>
      </c>
      <c r="D38" s="2" t="s">
        <v>158</v>
      </c>
      <c r="E38" s="2" t="s">
        <v>159</v>
      </c>
      <c r="I38" s="1">
        <v>67.599999999999994</v>
      </c>
      <c r="L38" s="10">
        <f t="shared" ref="L38" si="3">SUM(F38:K38)</f>
        <v>67.599999999999994</v>
      </c>
    </row>
    <row r="39" spans="1:12" x14ac:dyDescent="0.25">
      <c r="C39" s="16"/>
      <c r="L39" s="14">
        <f>SUM(L38)</f>
        <v>67.599999999999994</v>
      </c>
    </row>
    <row r="40" spans="1:12" x14ac:dyDescent="0.25">
      <c r="C40" s="16"/>
      <c r="L40" s="14"/>
    </row>
    <row r="41" spans="1:12" x14ac:dyDescent="0.25">
      <c r="C41" s="16"/>
      <c r="L41" s="12"/>
    </row>
    <row r="42" spans="1:12" x14ac:dyDescent="0.25">
      <c r="A42" s="2" t="s">
        <v>41</v>
      </c>
      <c r="B42" s="2" t="s">
        <v>42</v>
      </c>
    </row>
    <row r="44" spans="1:12" x14ac:dyDescent="0.25">
      <c r="A44" s="21"/>
    </row>
    <row r="47" spans="1:12" x14ac:dyDescent="0.25">
      <c r="B47" s="2" t="s">
        <v>83</v>
      </c>
      <c r="L47" s="10">
        <f>SUM(F47:K47)</f>
        <v>0</v>
      </c>
    </row>
    <row r="48" spans="1:12" x14ac:dyDescent="0.25">
      <c r="A48" s="9"/>
      <c r="L48" s="14">
        <f>SUM(F47:K48)</f>
        <v>0</v>
      </c>
    </row>
    <row r="49" spans="1:12" x14ac:dyDescent="0.25">
      <c r="A49" s="9" t="s">
        <v>37</v>
      </c>
    </row>
    <row r="50" spans="1:12" x14ac:dyDescent="0.25">
      <c r="L50" s="12">
        <f>SUM(F50:K50)</f>
        <v>0</v>
      </c>
    </row>
    <row r="51" spans="1:12" x14ac:dyDescent="0.25">
      <c r="A51" s="2" t="s">
        <v>45</v>
      </c>
      <c r="B51" s="8" t="s">
        <v>46</v>
      </c>
      <c r="L51" s="10">
        <f>SUM(F51:K51)</f>
        <v>0</v>
      </c>
    </row>
    <row r="52" spans="1:12" x14ac:dyDescent="0.25">
      <c r="C52" s="17"/>
      <c r="L52" s="11">
        <f>SUM(L51:L51)</f>
        <v>0</v>
      </c>
    </row>
    <row r="53" spans="1:12" x14ac:dyDescent="0.25">
      <c r="C53" s="17"/>
    </row>
    <row r="54" spans="1:12" x14ac:dyDescent="0.25">
      <c r="C54" s="17"/>
    </row>
    <row r="55" spans="1:12" x14ac:dyDescent="0.25">
      <c r="A55" s="2" t="s">
        <v>38</v>
      </c>
      <c r="B55" s="8" t="s">
        <v>39</v>
      </c>
      <c r="C55" s="16"/>
      <c r="L55" s="23">
        <f>SUM(F55:K55)</f>
        <v>0</v>
      </c>
    </row>
    <row r="56" spans="1:12" x14ac:dyDescent="0.25">
      <c r="C56" s="16"/>
      <c r="L56" s="23">
        <f>SUM(F56:K56)</f>
        <v>0</v>
      </c>
    </row>
    <row r="57" spans="1:12" x14ac:dyDescent="0.25">
      <c r="C57" s="16"/>
      <c r="L57" s="19">
        <f>SUM(F57:K57)</f>
        <v>0</v>
      </c>
    </row>
    <row r="58" spans="1:12" x14ac:dyDescent="0.25">
      <c r="C58" s="16"/>
      <c r="L58" s="14">
        <f>SUM(L55:L57)</f>
        <v>0</v>
      </c>
    </row>
    <row r="59" spans="1:12" x14ac:dyDescent="0.25">
      <c r="C59" s="16"/>
    </row>
    <row r="60" spans="1:12" x14ac:dyDescent="0.25">
      <c r="C60" s="16"/>
      <c r="L60" s="12"/>
    </row>
    <row r="61" spans="1:12" x14ac:dyDescent="0.25">
      <c r="A61" s="2" t="s">
        <v>40</v>
      </c>
      <c r="B61" s="2" t="s">
        <v>80</v>
      </c>
      <c r="C61" s="3"/>
      <c r="L61" s="11"/>
    </row>
    <row r="62" spans="1:12" x14ac:dyDescent="0.25">
      <c r="B62" s="2" t="s">
        <v>44</v>
      </c>
      <c r="C62" s="13"/>
    </row>
    <row r="63" spans="1:12" x14ac:dyDescent="0.25">
      <c r="E63" s="1"/>
      <c r="K63" s="18"/>
      <c r="L63" s="2"/>
    </row>
    <row r="64" spans="1:12" x14ac:dyDescent="0.25">
      <c r="L64" s="19">
        <f>SUM(I64:K64)</f>
        <v>0</v>
      </c>
    </row>
    <row r="65" spans="11:12" x14ac:dyDescent="0.25">
      <c r="L65" s="25"/>
    </row>
    <row r="66" spans="11:12" x14ac:dyDescent="0.25">
      <c r="K66" s="14" t="s">
        <v>9</v>
      </c>
      <c r="L66" s="25">
        <f>SUM(L21+L34+L39)</f>
        <v>5687.18</v>
      </c>
    </row>
  </sheetData>
  <sheetProtection algorithmName="SHA-512" hashValue="OHDXyqIp6TUK4x0NmGwWMdTZRmwsNqHo4H6jvBg5CtF3aOcZCZ7QyOTD8CiiryUqcecSWo1BMPCg1+oYeBXKwg==" saltValue="Z3DbXRy3PXVMSgtRQtIIHw==" spinCount="100000" sheet="1" objects="1" scenarios="1" sort="0" autoFilter="0"/>
  <phoneticPr fontId="4" type="noConversion"/>
  <pageMargins left="0.7" right="0.7" top="0.75" bottom="0.75" header="0.3" footer="0.3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/>
  </sheetViews>
  <sheetFormatPr defaultColWidth="9.140625" defaultRowHeight="15" x14ac:dyDescent="0.25"/>
  <cols>
    <col min="1" max="1" width="28.7109375" style="2" customWidth="1"/>
    <col min="2" max="2" width="35.140625" style="2" bestFit="1" customWidth="1"/>
    <col min="3" max="3" width="10.7109375" style="2" bestFit="1" customWidth="1"/>
    <col min="4" max="4" width="63.28515625" style="2" bestFit="1" customWidth="1"/>
    <col min="5" max="5" width="16.7109375" style="2" bestFit="1" customWidth="1"/>
    <col min="6" max="6" width="9.5703125" style="1" bestFit="1" customWidth="1"/>
    <col min="7" max="7" width="16.140625" style="1" bestFit="1" customWidth="1"/>
    <col min="8" max="8" width="16.28515625" style="1" bestFit="1" customWidth="1"/>
    <col min="9" max="9" width="8.7109375" style="1" bestFit="1" customWidth="1"/>
    <col min="10" max="11" width="9.5703125" style="1" bestFit="1" customWidth="1"/>
    <col min="12" max="12" width="10.28515625" style="1" customWidth="1"/>
    <col min="13" max="13" width="19.140625" style="2" bestFit="1" customWidth="1"/>
    <col min="14" max="16384" width="9.140625" style="2"/>
  </cols>
  <sheetData>
    <row r="1" spans="1:13" s="4" customFormat="1" ht="15.75" x14ac:dyDescent="0.25">
      <c r="A1" s="4" t="s">
        <v>0</v>
      </c>
      <c r="D1" s="20" t="s">
        <v>171</v>
      </c>
      <c r="F1" s="5"/>
      <c r="G1" s="5"/>
      <c r="H1" s="5"/>
      <c r="I1" s="5"/>
      <c r="J1" s="5"/>
      <c r="K1" s="5"/>
      <c r="L1" s="5"/>
    </row>
    <row r="3" spans="1:13" s="8" customFormat="1" ht="30" x14ac:dyDescent="0.25">
      <c r="A3" s="6" t="s">
        <v>1</v>
      </c>
      <c r="B3" s="6" t="s">
        <v>13</v>
      </c>
      <c r="C3" s="6" t="s">
        <v>2</v>
      </c>
      <c r="D3" s="6" t="s">
        <v>7</v>
      </c>
      <c r="E3" s="6" t="s">
        <v>18</v>
      </c>
      <c r="F3" s="7" t="s">
        <v>3</v>
      </c>
      <c r="G3" s="7" t="s">
        <v>4</v>
      </c>
      <c r="H3" s="7" t="s">
        <v>19</v>
      </c>
      <c r="I3" s="7" t="s">
        <v>6</v>
      </c>
      <c r="J3" s="7" t="s">
        <v>5</v>
      </c>
      <c r="K3" s="7" t="s">
        <v>8</v>
      </c>
      <c r="L3" s="7" t="s">
        <v>9</v>
      </c>
      <c r="M3" s="6" t="s">
        <v>17</v>
      </c>
    </row>
    <row r="4" spans="1:13" x14ac:dyDescent="0.25">
      <c r="A4" s="9" t="s">
        <v>10</v>
      </c>
      <c r="B4" s="9"/>
    </row>
    <row r="5" spans="1:13" x14ac:dyDescent="0.25">
      <c r="A5" s="2" t="s">
        <v>11</v>
      </c>
      <c r="B5" s="2" t="s">
        <v>14</v>
      </c>
      <c r="C5" s="16" t="s">
        <v>172</v>
      </c>
      <c r="D5" s="15" t="s">
        <v>173</v>
      </c>
      <c r="E5" s="15" t="s">
        <v>49</v>
      </c>
      <c r="I5" s="1">
        <v>115.44</v>
      </c>
      <c r="L5" s="1">
        <f t="shared" ref="L5:L8" si="0">SUM(F5:K5)</f>
        <v>115.44</v>
      </c>
    </row>
    <row r="6" spans="1:13" x14ac:dyDescent="0.25">
      <c r="C6" s="16" t="s">
        <v>174</v>
      </c>
      <c r="D6" s="15"/>
      <c r="E6" s="15" t="s">
        <v>75</v>
      </c>
      <c r="F6" s="1">
        <v>67.989999999999995</v>
      </c>
      <c r="G6" s="1">
        <v>48.3</v>
      </c>
      <c r="L6" s="1">
        <f t="shared" si="0"/>
        <v>116.28999999999999</v>
      </c>
    </row>
    <row r="7" spans="1:13" x14ac:dyDescent="0.25">
      <c r="C7" s="16" t="s">
        <v>182</v>
      </c>
      <c r="D7" s="15" t="s">
        <v>183</v>
      </c>
      <c r="E7" s="15" t="s">
        <v>49</v>
      </c>
      <c r="F7" s="1">
        <v>18.68</v>
      </c>
      <c r="G7" s="1">
        <v>242.52</v>
      </c>
      <c r="I7" s="1">
        <v>115.44</v>
      </c>
      <c r="L7" s="1">
        <f t="shared" si="0"/>
        <v>376.64</v>
      </c>
    </row>
    <row r="8" spans="1:13" x14ac:dyDescent="0.25">
      <c r="C8" s="16" t="s">
        <v>180</v>
      </c>
      <c r="D8" s="15" t="s">
        <v>189</v>
      </c>
      <c r="E8" s="15" t="s">
        <v>64</v>
      </c>
      <c r="F8" s="1">
        <v>247.6</v>
      </c>
      <c r="G8" s="1">
        <v>1371.9</v>
      </c>
      <c r="H8" s="1">
        <v>80</v>
      </c>
      <c r="J8" s="1">
        <v>302.56</v>
      </c>
      <c r="L8" s="1">
        <f t="shared" si="0"/>
        <v>2002.06</v>
      </c>
    </row>
    <row r="9" spans="1:13" x14ac:dyDescent="0.25">
      <c r="C9" s="16" t="s">
        <v>190</v>
      </c>
      <c r="D9" s="15" t="s">
        <v>191</v>
      </c>
      <c r="E9" s="15" t="s">
        <v>49</v>
      </c>
      <c r="G9" s="1">
        <v>231.45</v>
      </c>
      <c r="I9" s="1">
        <v>115.44</v>
      </c>
      <c r="L9" s="1">
        <f t="shared" ref="L9:L19" si="1">SUM(F9:K9)</f>
        <v>346.89</v>
      </c>
    </row>
    <row r="10" spans="1:13" x14ac:dyDescent="0.25">
      <c r="C10" s="16" t="s">
        <v>192</v>
      </c>
      <c r="D10" s="15" t="s">
        <v>193</v>
      </c>
      <c r="E10" s="15" t="s">
        <v>51</v>
      </c>
      <c r="I10" s="1">
        <v>104</v>
      </c>
      <c r="L10" s="1">
        <f t="shared" si="1"/>
        <v>104</v>
      </c>
    </row>
    <row r="11" spans="1:13" x14ac:dyDescent="0.25">
      <c r="C11" s="16" t="s">
        <v>194</v>
      </c>
      <c r="D11" s="15" t="s">
        <v>195</v>
      </c>
      <c r="E11" s="15" t="s">
        <v>49</v>
      </c>
      <c r="G11" s="1">
        <v>238.98</v>
      </c>
      <c r="I11" s="1">
        <v>115.44</v>
      </c>
      <c r="L11" s="1">
        <f t="shared" si="1"/>
        <v>354.41999999999996</v>
      </c>
    </row>
    <row r="12" spans="1:13" x14ac:dyDescent="0.25">
      <c r="C12" s="16" t="s">
        <v>197</v>
      </c>
      <c r="D12" s="15"/>
      <c r="E12" s="15" t="s">
        <v>49</v>
      </c>
      <c r="F12" s="1">
        <v>48.84</v>
      </c>
      <c r="G12" s="1">
        <v>229.08</v>
      </c>
      <c r="I12" s="1">
        <v>115.44</v>
      </c>
      <c r="L12" s="1">
        <f t="shared" si="1"/>
        <v>393.36</v>
      </c>
    </row>
    <row r="13" spans="1:13" x14ac:dyDescent="0.25">
      <c r="C13" s="16"/>
      <c r="D13" s="15"/>
      <c r="E13" s="15"/>
      <c r="L13" s="1">
        <f>SUM(F13:K13)</f>
        <v>0</v>
      </c>
    </row>
    <row r="14" spans="1:13" x14ac:dyDescent="0.25">
      <c r="C14" s="16"/>
      <c r="D14" s="15"/>
      <c r="E14" s="15"/>
      <c r="L14" s="12">
        <f t="shared" ref="L14:L15" si="2">SUM(F14:K14)</f>
        <v>0</v>
      </c>
    </row>
    <row r="15" spans="1:13" x14ac:dyDescent="0.25">
      <c r="C15" s="16"/>
      <c r="D15" s="15"/>
      <c r="E15" s="15"/>
      <c r="L15" s="12">
        <f t="shared" si="2"/>
        <v>0</v>
      </c>
    </row>
    <row r="16" spans="1:13" x14ac:dyDescent="0.25">
      <c r="C16" s="16"/>
      <c r="D16" s="15"/>
      <c r="E16" s="15"/>
      <c r="L16" s="12">
        <f t="shared" si="1"/>
        <v>0</v>
      </c>
    </row>
    <row r="17" spans="1:12" x14ac:dyDescent="0.25">
      <c r="C17" s="16"/>
      <c r="D17" s="15"/>
      <c r="E17" s="15"/>
      <c r="L17" s="12">
        <f t="shared" si="1"/>
        <v>0</v>
      </c>
    </row>
    <row r="18" spans="1:12" x14ac:dyDescent="0.25">
      <c r="C18" s="16"/>
      <c r="D18" s="15"/>
      <c r="E18" s="15"/>
      <c r="L18" s="12">
        <f t="shared" si="1"/>
        <v>0</v>
      </c>
    </row>
    <row r="19" spans="1:12" x14ac:dyDescent="0.25">
      <c r="C19" s="16"/>
      <c r="D19" s="15"/>
      <c r="E19" s="15"/>
      <c r="L19" s="10">
        <f t="shared" si="1"/>
        <v>0</v>
      </c>
    </row>
    <row r="20" spans="1:12" x14ac:dyDescent="0.25">
      <c r="C20" s="16"/>
      <c r="L20" s="14">
        <f>SUM(L6:L19)</f>
        <v>3693.66</v>
      </c>
    </row>
    <row r="21" spans="1:12" x14ac:dyDescent="0.25">
      <c r="A21" s="2" t="s">
        <v>12</v>
      </c>
      <c r="B21" s="2" t="s">
        <v>15</v>
      </c>
      <c r="C21" s="16"/>
    </row>
    <row r="22" spans="1:12" x14ac:dyDescent="0.25">
      <c r="C22" s="16" t="s">
        <v>175</v>
      </c>
      <c r="D22" s="2" t="s">
        <v>176</v>
      </c>
      <c r="E22" s="2" t="s">
        <v>49</v>
      </c>
      <c r="I22" s="1">
        <v>104</v>
      </c>
      <c r="L22" s="1">
        <f>SUM(F22:K22)</f>
        <v>104</v>
      </c>
    </row>
    <row r="23" spans="1:12" x14ac:dyDescent="0.25">
      <c r="C23" s="16" t="s">
        <v>184</v>
      </c>
      <c r="D23" s="2" t="s">
        <v>164</v>
      </c>
      <c r="E23" s="2" t="s">
        <v>64</v>
      </c>
      <c r="F23" s="1">
        <v>78.16</v>
      </c>
      <c r="G23" s="1">
        <v>79.099999999999994</v>
      </c>
      <c r="L23" s="1">
        <f t="shared" ref="L23:L27" si="3">SUM(F23:K23)</f>
        <v>157.26</v>
      </c>
    </row>
    <row r="24" spans="1:12" x14ac:dyDescent="0.25">
      <c r="C24" s="16" t="s">
        <v>185</v>
      </c>
      <c r="D24" s="2" t="s">
        <v>186</v>
      </c>
      <c r="E24" s="2" t="s">
        <v>187</v>
      </c>
      <c r="F24" s="1">
        <v>34.590000000000003</v>
      </c>
      <c r="G24" s="1">
        <v>201.14</v>
      </c>
      <c r="I24" s="1">
        <v>286</v>
      </c>
      <c r="L24" s="1">
        <f t="shared" si="3"/>
        <v>521.73</v>
      </c>
    </row>
    <row r="25" spans="1:12" x14ac:dyDescent="0.25">
      <c r="C25" s="16"/>
      <c r="L25" s="12">
        <f t="shared" si="3"/>
        <v>0</v>
      </c>
    </row>
    <row r="26" spans="1:12" x14ac:dyDescent="0.25">
      <c r="C26" s="16"/>
      <c r="L26" s="12">
        <f t="shared" si="3"/>
        <v>0</v>
      </c>
    </row>
    <row r="27" spans="1:12" x14ac:dyDescent="0.25">
      <c r="C27" s="16"/>
      <c r="L27" s="12">
        <f t="shared" si="3"/>
        <v>0</v>
      </c>
    </row>
    <row r="28" spans="1:12" x14ac:dyDescent="0.25">
      <c r="C28" s="17"/>
      <c r="L28" s="24">
        <f>SUM(L22:L27)</f>
        <v>782.99</v>
      </c>
    </row>
    <row r="29" spans="1:12" x14ac:dyDescent="0.25">
      <c r="A29" s="9"/>
      <c r="B29" s="9"/>
      <c r="C29" s="17"/>
      <c r="L29" s="14"/>
    </row>
    <row r="30" spans="1:12" x14ac:dyDescent="0.25">
      <c r="A30" s="2" t="s">
        <v>30</v>
      </c>
      <c r="B30" s="2" t="s">
        <v>81</v>
      </c>
      <c r="C30" s="16"/>
      <c r="L30" s="12"/>
    </row>
    <row r="31" spans="1:12" x14ac:dyDescent="0.25">
      <c r="B31" s="2" t="s">
        <v>47</v>
      </c>
      <c r="C31" s="16" t="s">
        <v>177</v>
      </c>
      <c r="D31" s="2" t="s">
        <v>178</v>
      </c>
      <c r="E31" s="2" t="s">
        <v>49</v>
      </c>
      <c r="I31" s="1">
        <v>114.4</v>
      </c>
      <c r="L31" s="12">
        <f t="shared" ref="L31:L32" si="4">SUM(F31:K31)</f>
        <v>114.4</v>
      </c>
    </row>
    <row r="32" spans="1:12" x14ac:dyDescent="0.25">
      <c r="C32" s="16"/>
      <c r="L32" s="10">
        <f t="shared" si="4"/>
        <v>0</v>
      </c>
    </row>
    <row r="33" spans="1:12" x14ac:dyDescent="0.25">
      <c r="C33" s="16"/>
      <c r="L33" s="1">
        <f>SUM(L31+L32)</f>
        <v>114.4</v>
      </c>
    </row>
    <row r="34" spans="1:12" x14ac:dyDescent="0.25">
      <c r="C34" s="16"/>
      <c r="L34" s="12"/>
    </row>
    <row r="37" spans="1:12" x14ac:dyDescent="0.25">
      <c r="A37" s="21" t="s">
        <v>82</v>
      </c>
    </row>
    <row r="39" spans="1:12" x14ac:dyDescent="0.25">
      <c r="A39" s="2" t="s">
        <v>188</v>
      </c>
      <c r="B39" s="2" t="s">
        <v>179</v>
      </c>
      <c r="C39" s="2" t="s">
        <v>180</v>
      </c>
      <c r="D39" s="2" t="s">
        <v>181</v>
      </c>
      <c r="E39" s="2" t="s">
        <v>64</v>
      </c>
      <c r="F39" s="1">
        <v>217.85</v>
      </c>
      <c r="G39" s="1">
        <v>831.78</v>
      </c>
      <c r="J39" s="1">
        <v>317.82</v>
      </c>
      <c r="L39" s="10">
        <f>SUM(F39:K39)</f>
        <v>1367.4499999999998</v>
      </c>
    </row>
    <row r="40" spans="1:12" x14ac:dyDescent="0.25">
      <c r="L40" s="24">
        <f>SUM(L39:L39)</f>
        <v>1367.4499999999998</v>
      </c>
    </row>
    <row r="41" spans="1:12" x14ac:dyDescent="0.25">
      <c r="A41" s="9"/>
      <c r="L41" s="14"/>
    </row>
    <row r="42" spans="1:12" x14ac:dyDescent="0.25">
      <c r="A42" s="9"/>
    </row>
    <row r="43" spans="1:12" x14ac:dyDescent="0.25">
      <c r="A43" s="2" t="s">
        <v>20</v>
      </c>
      <c r="B43" s="8" t="s">
        <v>83</v>
      </c>
      <c r="C43" s="2" t="s">
        <v>180</v>
      </c>
      <c r="D43" s="2" t="s">
        <v>181</v>
      </c>
      <c r="E43" s="2" t="s">
        <v>64</v>
      </c>
      <c r="F43" s="1">
        <v>169.09</v>
      </c>
      <c r="G43" s="1">
        <v>1131.78</v>
      </c>
      <c r="H43" s="1">
        <v>52</v>
      </c>
      <c r="I43" s="1">
        <v>115.44</v>
      </c>
      <c r="J43" s="1">
        <v>317.82</v>
      </c>
      <c r="L43" s="12">
        <f>SUM(F43:K43)</f>
        <v>1786.1299999999999</v>
      </c>
    </row>
    <row r="44" spans="1:12" x14ac:dyDescent="0.25">
      <c r="L44" s="10">
        <f>SUM(F44:K44)</f>
        <v>0</v>
      </c>
    </row>
    <row r="45" spans="1:12" x14ac:dyDescent="0.25">
      <c r="C45" s="17"/>
      <c r="L45" s="11">
        <f>SUM(L43:L44)</f>
        <v>1786.1299999999999</v>
      </c>
    </row>
    <row r="46" spans="1:12" x14ac:dyDescent="0.25">
      <c r="C46" s="17"/>
    </row>
    <row r="47" spans="1:12" x14ac:dyDescent="0.25">
      <c r="B47" s="8"/>
      <c r="C47" s="17"/>
    </row>
    <row r="48" spans="1:12" x14ac:dyDescent="0.25">
      <c r="C48" s="16"/>
      <c r="L48" s="23">
        <f>SUM(F48:K48)</f>
        <v>0</v>
      </c>
    </row>
    <row r="49" spans="1:12" x14ac:dyDescent="0.25">
      <c r="C49" s="16"/>
      <c r="L49" s="23">
        <f>SUM(F49:K49)</f>
        <v>0</v>
      </c>
    </row>
    <row r="50" spans="1:12" x14ac:dyDescent="0.25">
      <c r="C50" s="16"/>
      <c r="L50" s="19">
        <f>SUM(F50:K50)</f>
        <v>0</v>
      </c>
    </row>
    <row r="51" spans="1:12" x14ac:dyDescent="0.25">
      <c r="C51" s="16"/>
      <c r="L51" s="14">
        <f>SUM(L48:L50)</f>
        <v>0</v>
      </c>
    </row>
    <row r="52" spans="1:12" x14ac:dyDescent="0.25">
      <c r="C52" s="16"/>
    </row>
    <row r="53" spans="1:12" x14ac:dyDescent="0.25">
      <c r="A53" s="2" t="s">
        <v>40</v>
      </c>
      <c r="B53" s="2" t="s">
        <v>80</v>
      </c>
      <c r="C53" s="16"/>
      <c r="L53" s="12"/>
    </row>
    <row r="54" spans="1:12" x14ac:dyDescent="0.25">
      <c r="B54" s="2" t="s">
        <v>44</v>
      </c>
      <c r="C54" s="3"/>
      <c r="L54" s="11"/>
    </row>
    <row r="55" spans="1:12" x14ac:dyDescent="0.25">
      <c r="C55" s="13"/>
    </row>
    <row r="56" spans="1:12" x14ac:dyDescent="0.25">
      <c r="E56" s="1"/>
      <c r="K56" s="18"/>
      <c r="L56" s="2"/>
    </row>
    <row r="57" spans="1:12" x14ac:dyDescent="0.25">
      <c r="L57" s="19">
        <f>SUM(I57:K57)</f>
        <v>0</v>
      </c>
    </row>
    <row r="58" spans="1:12" x14ac:dyDescent="0.25">
      <c r="L58" s="25"/>
    </row>
    <row r="59" spans="1:12" x14ac:dyDescent="0.25">
      <c r="L59" s="12">
        <f>SUM(L20+L28+L33+L40+L45)</f>
        <v>7744.6299999999992</v>
      </c>
    </row>
  </sheetData>
  <sheetProtection algorithmName="SHA-512" hashValue="yURhl1sa74TGHpKqNeeXaw91StXQLpr0N5/DhtEY7129+UF79lX9ZLvr+wZXl1Q2l5roOOiGf72SkHDXC1VPbQ==" saltValue="QXhG/DwUWmAC2red1loopA==" spinCount="100000" sheet="1" objects="1" scenarios="1" sort="0" autoFilter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workbookViewId="0"/>
  </sheetViews>
  <sheetFormatPr defaultColWidth="9.140625" defaultRowHeight="15" x14ac:dyDescent="0.25"/>
  <cols>
    <col min="1" max="1" width="28.7109375" style="2" customWidth="1"/>
    <col min="2" max="2" width="35.140625" style="2" bestFit="1" customWidth="1"/>
    <col min="3" max="3" width="10.7109375" style="2" bestFit="1" customWidth="1"/>
    <col min="4" max="4" width="63.28515625" style="2" bestFit="1" customWidth="1"/>
    <col min="5" max="5" width="16.7109375" style="2" bestFit="1" customWidth="1"/>
    <col min="6" max="6" width="9.5703125" style="1" bestFit="1" customWidth="1"/>
    <col min="7" max="7" width="16.140625" style="1" bestFit="1" customWidth="1"/>
    <col min="8" max="8" width="16.28515625" style="1" bestFit="1" customWidth="1"/>
    <col min="9" max="9" width="8.7109375" style="1" bestFit="1" customWidth="1"/>
    <col min="10" max="11" width="9.5703125" style="1" bestFit="1" customWidth="1"/>
    <col min="12" max="12" width="10.28515625" style="1" customWidth="1"/>
    <col min="13" max="13" width="19.140625" style="2" bestFit="1" customWidth="1"/>
    <col min="14" max="16384" width="9.140625" style="2"/>
  </cols>
  <sheetData>
    <row r="1" spans="1:13" s="4" customFormat="1" ht="15.75" x14ac:dyDescent="0.25">
      <c r="A1" s="4" t="s">
        <v>0</v>
      </c>
      <c r="D1" s="20" t="s">
        <v>196</v>
      </c>
      <c r="F1" s="5"/>
      <c r="G1" s="5"/>
      <c r="H1" s="5"/>
      <c r="I1" s="5"/>
      <c r="J1" s="5"/>
      <c r="K1" s="5"/>
      <c r="L1" s="5"/>
    </row>
    <row r="3" spans="1:13" s="8" customFormat="1" ht="30" x14ac:dyDescent="0.25">
      <c r="A3" s="6" t="s">
        <v>1</v>
      </c>
      <c r="B3" s="6" t="s">
        <v>13</v>
      </c>
      <c r="C3" s="6" t="s">
        <v>2</v>
      </c>
      <c r="D3" s="6" t="s">
        <v>7</v>
      </c>
      <c r="E3" s="6" t="s">
        <v>18</v>
      </c>
      <c r="F3" s="7" t="s">
        <v>3</v>
      </c>
      <c r="G3" s="7" t="s">
        <v>4</v>
      </c>
      <c r="H3" s="7" t="s">
        <v>19</v>
      </c>
      <c r="I3" s="7" t="s">
        <v>6</v>
      </c>
      <c r="J3" s="7" t="s">
        <v>5</v>
      </c>
      <c r="K3" s="7" t="s">
        <v>8</v>
      </c>
      <c r="L3" s="7" t="s">
        <v>9</v>
      </c>
      <c r="M3" s="6" t="s">
        <v>17</v>
      </c>
    </row>
    <row r="4" spans="1:13" x14ac:dyDescent="0.25">
      <c r="A4" s="9" t="s">
        <v>10</v>
      </c>
      <c r="B4" s="9"/>
    </row>
    <row r="5" spans="1:13" x14ac:dyDescent="0.25">
      <c r="A5" s="2" t="s">
        <v>11</v>
      </c>
      <c r="B5" s="2" t="s">
        <v>14</v>
      </c>
      <c r="C5" s="16" t="s">
        <v>198</v>
      </c>
      <c r="D5" s="15" t="s">
        <v>199</v>
      </c>
      <c r="E5" s="15" t="s">
        <v>49</v>
      </c>
      <c r="I5" s="1">
        <v>115.44</v>
      </c>
      <c r="L5" s="1">
        <f t="shared" ref="L5:L8" si="0">SUM(F5:K5)</f>
        <v>115.44</v>
      </c>
    </row>
    <row r="6" spans="1:13" x14ac:dyDescent="0.25">
      <c r="C6" s="16" t="s">
        <v>200</v>
      </c>
      <c r="D6" s="15" t="s">
        <v>201</v>
      </c>
      <c r="E6" s="15" t="s">
        <v>49</v>
      </c>
      <c r="G6" s="1">
        <v>193.22</v>
      </c>
      <c r="L6" s="1">
        <f t="shared" si="0"/>
        <v>193.22</v>
      </c>
    </row>
    <row r="7" spans="1:13" x14ac:dyDescent="0.25">
      <c r="C7" s="16" t="s">
        <v>202</v>
      </c>
      <c r="D7" s="15" t="s">
        <v>203</v>
      </c>
      <c r="E7" s="15" t="s">
        <v>51</v>
      </c>
      <c r="I7" s="1">
        <v>128.96</v>
      </c>
      <c r="L7" s="1">
        <f t="shared" si="0"/>
        <v>128.96</v>
      </c>
    </row>
    <row r="8" spans="1:13" x14ac:dyDescent="0.25">
      <c r="C8" s="16"/>
      <c r="D8" s="15"/>
      <c r="E8" s="15"/>
      <c r="L8" s="1">
        <f t="shared" si="0"/>
        <v>0</v>
      </c>
    </row>
    <row r="9" spans="1:13" x14ac:dyDescent="0.25">
      <c r="C9" s="16"/>
      <c r="D9" s="15"/>
      <c r="E9" s="15"/>
      <c r="L9" s="1">
        <f t="shared" ref="L9:L19" si="1">SUM(F9:K9)</f>
        <v>0</v>
      </c>
    </row>
    <row r="10" spans="1:13" x14ac:dyDescent="0.25">
      <c r="C10" s="16"/>
      <c r="D10" s="15"/>
      <c r="E10" s="15"/>
      <c r="L10" s="1">
        <f t="shared" si="1"/>
        <v>0</v>
      </c>
    </row>
    <row r="11" spans="1:13" x14ac:dyDescent="0.25">
      <c r="C11" s="16"/>
      <c r="D11" s="15"/>
      <c r="E11" s="15"/>
      <c r="L11" s="1">
        <f t="shared" si="1"/>
        <v>0</v>
      </c>
    </row>
    <row r="12" spans="1:13" x14ac:dyDescent="0.25">
      <c r="C12" s="16"/>
      <c r="D12" s="15"/>
      <c r="E12" s="15"/>
      <c r="L12" s="1">
        <f t="shared" si="1"/>
        <v>0</v>
      </c>
    </row>
    <row r="13" spans="1:13" x14ac:dyDescent="0.25">
      <c r="C13" s="16"/>
      <c r="D13" s="15"/>
      <c r="E13" s="15"/>
      <c r="L13" s="1">
        <f>SUM(F13:K13)</f>
        <v>0</v>
      </c>
    </row>
    <row r="14" spans="1:13" x14ac:dyDescent="0.25">
      <c r="C14" s="16"/>
      <c r="D14" s="15"/>
      <c r="E14" s="15"/>
      <c r="L14" s="12">
        <f t="shared" ref="L14:L15" si="2">SUM(F14:K14)</f>
        <v>0</v>
      </c>
    </row>
    <row r="15" spans="1:13" x14ac:dyDescent="0.25">
      <c r="C15" s="16"/>
      <c r="D15" s="15"/>
      <c r="E15" s="15"/>
      <c r="L15" s="12">
        <f t="shared" si="2"/>
        <v>0</v>
      </c>
    </row>
    <row r="16" spans="1:13" x14ac:dyDescent="0.25">
      <c r="C16" s="16"/>
      <c r="D16" s="15"/>
      <c r="E16" s="15"/>
      <c r="L16" s="12">
        <f t="shared" si="1"/>
        <v>0</v>
      </c>
    </row>
    <row r="17" spans="1:12" x14ac:dyDescent="0.25">
      <c r="C17" s="16"/>
      <c r="D17" s="15"/>
      <c r="E17" s="15"/>
      <c r="L17" s="12">
        <f t="shared" si="1"/>
        <v>0</v>
      </c>
    </row>
    <row r="18" spans="1:12" x14ac:dyDescent="0.25">
      <c r="C18" s="16"/>
      <c r="D18" s="15"/>
      <c r="E18" s="15"/>
      <c r="L18" s="12">
        <f t="shared" si="1"/>
        <v>0</v>
      </c>
    </row>
    <row r="19" spans="1:12" x14ac:dyDescent="0.25">
      <c r="C19" s="16"/>
      <c r="D19" s="15"/>
      <c r="E19" s="15"/>
      <c r="L19" s="10">
        <f t="shared" si="1"/>
        <v>0</v>
      </c>
    </row>
    <row r="20" spans="1:12" x14ac:dyDescent="0.25">
      <c r="C20" s="16"/>
      <c r="L20" s="14">
        <f>SUM(L6:L19)</f>
        <v>322.18</v>
      </c>
    </row>
    <row r="21" spans="1:12" x14ac:dyDescent="0.25">
      <c r="A21" s="2" t="s">
        <v>12</v>
      </c>
      <c r="B21" s="2" t="s">
        <v>15</v>
      </c>
      <c r="C21" s="16"/>
    </row>
    <row r="22" spans="1:12" x14ac:dyDescent="0.25">
      <c r="C22" s="16" t="s">
        <v>204</v>
      </c>
      <c r="D22" s="2" t="s">
        <v>205</v>
      </c>
      <c r="H22" s="1">
        <v>25</v>
      </c>
      <c r="L22" s="1">
        <f>SUM(F22:K22)</f>
        <v>25</v>
      </c>
    </row>
    <row r="23" spans="1:12" x14ac:dyDescent="0.25">
      <c r="C23" s="16"/>
      <c r="L23" s="1">
        <f t="shared" ref="L23:L27" si="3">SUM(F23:K23)</f>
        <v>0</v>
      </c>
    </row>
    <row r="24" spans="1:12" x14ac:dyDescent="0.25">
      <c r="C24" s="16"/>
      <c r="L24" s="1">
        <f t="shared" si="3"/>
        <v>0</v>
      </c>
    </row>
    <row r="25" spans="1:12" x14ac:dyDescent="0.25">
      <c r="C25" s="16"/>
      <c r="L25" s="12">
        <f t="shared" si="3"/>
        <v>0</v>
      </c>
    </row>
    <row r="26" spans="1:12" x14ac:dyDescent="0.25">
      <c r="C26" s="16"/>
      <c r="L26" s="12">
        <f t="shared" si="3"/>
        <v>0</v>
      </c>
    </row>
    <row r="27" spans="1:12" x14ac:dyDescent="0.25">
      <c r="C27" s="16"/>
      <c r="L27" s="12">
        <f t="shared" si="3"/>
        <v>0</v>
      </c>
    </row>
    <row r="28" spans="1:12" x14ac:dyDescent="0.25">
      <c r="C28" s="17"/>
      <c r="L28" s="24">
        <f>SUM(L22:L27)</f>
        <v>25</v>
      </c>
    </row>
    <row r="29" spans="1:12" x14ac:dyDescent="0.25">
      <c r="A29" s="9"/>
      <c r="B29" s="9"/>
      <c r="C29" s="17"/>
      <c r="L29" s="14"/>
    </row>
    <row r="30" spans="1:12" x14ac:dyDescent="0.25">
      <c r="A30" s="2" t="s">
        <v>30</v>
      </c>
      <c r="B30" s="2" t="s">
        <v>81</v>
      </c>
      <c r="C30" s="16"/>
      <c r="L30" s="12"/>
    </row>
    <row r="31" spans="1:12" x14ac:dyDescent="0.25">
      <c r="B31" s="2" t="s">
        <v>47</v>
      </c>
      <c r="C31" s="16" t="s">
        <v>206</v>
      </c>
      <c r="D31" s="2" t="s">
        <v>207</v>
      </c>
      <c r="L31" s="12">
        <v>67.599999999999994</v>
      </c>
    </row>
    <row r="32" spans="1:12" x14ac:dyDescent="0.25">
      <c r="C32" s="16"/>
      <c r="L32" s="10">
        <f t="shared" ref="L32" si="4">SUM(F32:K32)</f>
        <v>0</v>
      </c>
    </row>
    <row r="33" spans="1:12" x14ac:dyDescent="0.25">
      <c r="C33" s="16"/>
      <c r="L33" s="1">
        <f>SUM(L31+L32)</f>
        <v>67.599999999999994</v>
      </c>
    </row>
    <row r="34" spans="1:12" x14ac:dyDescent="0.25">
      <c r="C34" s="16"/>
      <c r="L34" s="12"/>
    </row>
    <row r="37" spans="1:12" x14ac:dyDescent="0.25">
      <c r="A37" s="21" t="s">
        <v>82</v>
      </c>
    </row>
    <row r="39" spans="1:12" x14ac:dyDescent="0.25">
      <c r="A39" s="2" t="s">
        <v>188</v>
      </c>
      <c r="B39" s="2" t="s">
        <v>179</v>
      </c>
      <c r="L39" s="10">
        <f>SUM(F39:K39)</f>
        <v>0</v>
      </c>
    </row>
    <row r="40" spans="1:12" x14ac:dyDescent="0.25">
      <c r="L40" s="24">
        <f>SUM(L39:L39)</f>
        <v>0</v>
      </c>
    </row>
    <row r="41" spans="1:12" x14ac:dyDescent="0.25">
      <c r="A41" s="9"/>
      <c r="L41" s="14"/>
    </row>
    <row r="42" spans="1:12" x14ac:dyDescent="0.25">
      <c r="A42" s="9"/>
    </row>
    <row r="43" spans="1:12" x14ac:dyDescent="0.25">
      <c r="A43" s="2" t="s">
        <v>20</v>
      </c>
      <c r="B43" s="8" t="s">
        <v>83</v>
      </c>
      <c r="L43" s="12">
        <f>SUM(F43:K43)</f>
        <v>0</v>
      </c>
    </row>
    <row r="44" spans="1:12" x14ac:dyDescent="0.25">
      <c r="L44" s="10">
        <f>SUM(F44:K44)</f>
        <v>0</v>
      </c>
    </row>
    <row r="45" spans="1:12" x14ac:dyDescent="0.25">
      <c r="C45" s="17"/>
      <c r="L45" s="11">
        <f>SUM(L43:L44)</f>
        <v>0</v>
      </c>
    </row>
    <row r="46" spans="1:12" x14ac:dyDescent="0.25">
      <c r="C46" s="17"/>
    </row>
    <row r="47" spans="1:12" x14ac:dyDescent="0.25">
      <c r="B47" s="8"/>
      <c r="C47" s="17"/>
    </row>
    <row r="48" spans="1:12" x14ac:dyDescent="0.25">
      <c r="C48" s="16"/>
      <c r="L48" s="23">
        <f>SUM(F48:K48)</f>
        <v>0</v>
      </c>
    </row>
    <row r="49" spans="1:12" x14ac:dyDescent="0.25">
      <c r="C49" s="16"/>
      <c r="L49" s="23">
        <f>SUM(F49:K49)</f>
        <v>0</v>
      </c>
    </row>
    <row r="50" spans="1:12" x14ac:dyDescent="0.25">
      <c r="C50" s="16"/>
      <c r="L50" s="19">
        <f>SUM(F50:K50)</f>
        <v>0</v>
      </c>
    </row>
    <row r="51" spans="1:12" x14ac:dyDescent="0.25">
      <c r="C51" s="16"/>
      <c r="L51" s="14">
        <f>SUM(L48:L50)</f>
        <v>0</v>
      </c>
    </row>
    <row r="52" spans="1:12" x14ac:dyDescent="0.25">
      <c r="C52" s="16"/>
    </row>
    <row r="53" spans="1:12" x14ac:dyDescent="0.25">
      <c r="A53" s="2" t="s">
        <v>40</v>
      </c>
      <c r="B53" s="2" t="s">
        <v>80</v>
      </c>
      <c r="C53" s="16"/>
      <c r="L53" s="12"/>
    </row>
    <row r="54" spans="1:12" x14ac:dyDescent="0.25">
      <c r="B54" s="2" t="s">
        <v>44</v>
      </c>
      <c r="C54" s="3"/>
      <c r="L54" s="11"/>
    </row>
    <row r="55" spans="1:12" x14ac:dyDescent="0.25">
      <c r="C55" s="13"/>
    </row>
    <row r="56" spans="1:12" x14ac:dyDescent="0.25">
      <c r="E56" s="1"/>
      <c r="K56" s="18"/>
      <c r="L56" s="2"/>
    </row>
    <row r="57" spans="1:12" x14ac:dyDescent="0.25">
      <c r="L57" s="19">
        <f>SUM(I57:K57)</f>
        <v>0</v>
      </c>
    </row>
    <row r="58" spans="1:12" x14ac:dyDescent="0.25">
      <c r="L58" s="25"/>
    </row>
    <row r="59" spans="1:12" x14ac:dyDescent="0.25">
      <c r="L59" s="12">
        <f>SUM(L20+L28+L33+L40+L45)</f>
        <v>414.78</v>
      </c>
    </row>
  </sheetData>
  <sheetProtection algorithmName="SHA-512" hashValue="eNXJQFu2MWCUoU56VfYAL4YmpFmpHrqv6gvY+T9YT+TggI0ufHr99KGuXsAanyRVfTwxs68E5QI9iCdIX4+4lw==" saltValue="L/4sRW1I+ujXqkzaQaYBQQ==" spinCount="100000" sheet="1" objects="1" scenarios="1" sort="0" autoFilter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APR14-MAR15</vt:lpstr>
      <vt:lpstr>APR15-MAR16</vt:lpstr>
      <vt:lpstr>APR16-MAR17</vt:lpstr>
      <vt:lpstr>APR17-MAR18</vt:lpstr>
      <vt:lpstr>APR18-MAR19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fberube</dc:creator>
  <cp:lastModifiedBy>Me</cp:lastModifiedBy>
  <cp:lastPrinted>2019-04-26T22:44:45Z</cp:lastPrinted>
  <dcterms:created xsi:type="dcterms:W3CDTF">2011-12-07T19:25:26Z</dcterms:created>
  <dcterms:modified xsi:type="dcterms:W3CDTF">2019-04-26T22:57:28Z</dcterms:modified>
</cp:coreProperties>
</file>